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M.Dayana\Downloads\"/>
    </mc:Choice>
  </mc:AlternateContent>
  <xr:revisionPtr revIDLastSave="0" documentId="13_ncr:1_{18B71D8F-7F9B-4A6E-A311-905784A900E4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Лист1" sheetId="1" r:id="rId1"/>
    <sheet name="Лист2" sheetId="2" r:id="rId2"/>
  </sheets>
  <definedNames>
    <definedName name="_xlnm.Print_Area" localSheetId="0">Лист1!$B$1:$S$79</definedName>
    <definedName name="_xlnm.Print_Area" localSheetId="1">Лист2!$A$1:$T$104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6" i="1" l="1"/>
  <c r="F57" i="1"/>
  <c r="F58" i="1"/>
  <c r="F55" i="1"/>
  <c r="K52" i="1"/>
  <c r="M44" i="1" l="1"/>
  <c r="D51" i="1" l="1"/>
  <c r="D41" i="1"/>
  <c r="D21" i="1" l="1"/>
  <c r="K55" i="1" l="1"/>
  <c r="M40" i="1"/>
  <c r="M39" i="1"/>
  <c r="M38" i="1"/>
  <c r="L103" i="2" l="1"/>
  <c r="K54" i="1" l="1"/>
  <c r="L25" i="1" l="1"/>
  <c r="L26" i="1"/>
  <c r="L27" i="1"/>
  <c r="L28" i="1"/>
  <c r="L29" i="1"/>
  <c r="L30" i="1"/>
  <c r="L31" i="1"/>
  <c r="L32" i="1"/>
  <c r="L33" i="1"/>
  <c r="K53" i="1" l="1"/>
  <c r="M41" i="1" l="1"/>
  <c r="M42" i="1"/>
  <c r="M43" i="1"/>
  <c r="M45" i="1"/>
  <c r="M46" i="1"/>
  <c r="M47" i="1"/>
  <c r="F72" i="1" l="1"/>
  <c r="F73" i="1"/>
  <c r="F74" i="1"/>
  <c r="F64" i="1"/>
  <c r="F65" i="1"/>
  <c r="F66" i="1"/>
  <c r="F67" i="1"/>
  <c r="F68" i="1"/>
  <c r="F69" i="1"/>
  <c r="F70" i="1"/>
  <c r="F71" i="1" l="1"/>
  <c r="F75" i="1"/>
  <c r="F76" i="1"/>
  <c r="F63" i="1" l="1"/>
  <c r="L38" i="1" l="1"/>
  <c r="L42" i="1" l="1"/>
  <c r="L45" i="1" l="1"/>
  <c r="L39" i="1"/>
  <c r="L40" i="1"/>
  <c r="L41" i="1"/>
  <c r="L43" i="1"/>
  <c r="L44" i="1"/>
  <c r="L46" i="1"/>
  <c r="L47" i="1"/>
  <c r="L24" i="1" l="1"/>
  <c r="L23" i="1"/>
</calcChain>
</file>

<file path=xl/sharedStrings.xml><?xml version="1.0" encoding="utf-8"?>
<sst xmlns="http://schemas.openxmlformats.org/spreadsheetml/2006/main" count="710" uniqueCount="573">
  <si>
    <t>№</t>
  </si>
  <si>
    <t>Наименование</t>
  </si>
  <si>
    <t>ДН 16 (1,0)</t>
  </si>
  <si>
    <t>ДН 19 (1,0)</t>
  </si>
  <si>
    <t>ДН 25 (1,0)</t>
  </si>
  <si>
    <t>ДН 32 (1,0)</t>
  </si>
  <si>
    <t>20 (2,0)</t>
  </si>
  <si>
    <t>57 (2,0)</t>
  </si>
  <si>
    <t>76 (2,0)</t>
  </si>
  <si>
    <t>76 (2,5)</t>
  </si>
  <si>
    <t>89 (2,5)</t>
  </si>
  <si>
    <t>102 (2,5)</t>
  </si>
  <si>
    <t>108 (2,5)</t>
  </si>
  <si>
    <t>108 (3,0)</t>
  </si>
  <si>
    <t>108 (3,5)</t>
  </si>
  <si>
    <t>сталь</t>
  </si>
  <si>
    <t>20х10х1,0</t>
  </si>
  <si>
    <t>30х15х1,0</t>
  </si>
  <si>
    <t>30х15х1,2</t>
  </si>
  <si>
    <t>30х15х1,5 п/о</t>
  </si>
  <si>
    <t>30х20х1,0</t>
  </si>
  <si>
    <t>30х20х1,2</t>
  </si>
  <si>
    <t>30х20х1,5</t>
  </si>
  <si>
    <t>30х20х1,8</t>
  </si>
  <si>
    <t>30х20х2,0</t>
  </si>
  <si>
    <t>40х20х1,0</t>
  </si>
  <si>
    <t xml:space="preserve">40х20х1,2 </t>
  </si>
  <si>
    <t>40х20х1,5</t>
  </si>
  <si>
    <t>40х20х1,8</t>
  </si>
  <si>
    <t>40х25х1,2</t>
  </si>
  <si>
    <t>40х25х1,5</t>
  </si>
  <si>
    <t>40х25х1,8</t>
  </si>
  <si>
    <t>40х25х2,0</t>
  </si>
  <si>
    <t>50х25х1,2</t>
  </si>
  <si>
    <t>50х25х1,5</t>
  </si>
  <si>
    <t>50х25х1,8</t>
  </si>
  <si>
    <t>50х25х2,0</t>
  </si>
  <si>
    <t>50х30х1,2</t>
  </si>
  <si>
    <t>50х30х1,5</t>
  </si>
  <si>
    <t>50х25х2,5</t>
  </si>
  <si>
    <t>50х30х1,8</t>
  </si>
  <si>
    <t>50х30х2,0</t>
  </si>
  <si>
    <t>60х30х1,5</t>
  </si>
  <si>
    <t>60х30х1,8</t>
  </si>
  <si>
    <t>60х30х2,0</t>
  </si>
  <si>
    <t>60х30х2,5</t>
  </si>
  <si>
    <t>60х30х3,0</t>
  </si>
  <si>
    <t>60х40х1,5</t>
  </si>
  <si>
    <t>60х40х1,8</t>
  </si>
  <si>
    <t>60х40х2,0</t>
  </si>
  <si>
    <t>60х40х2,5</t>
  </si>
  <si>
    <t>60х40х3,0</t>
  </si>
  <si>
    <t>80х40х1,5</t>
  </si>
  <si>
    <t>80х40х2,0</t>
  </si>
  <si>
    <t>80х40х2,5</t>
  </si>
  <si>
    <t>80х40х3,0</t>
  </si>
  <si>
    <t>80х60х2,0</t>
  </si>
  <si>
    <t>80х60х2,5</t>
  </si>
  <si>
    <t>100х50х2,0</t>
  </si>
  <si>
    <t>100х50х2,5</t>
  </si>
  <si>
    <t>100х50х3,0</t>
  </si>
  <si>
    <t>40х20х2,0</t>
  </si>
  <si>
    <t>80х40х1,8</t>
  </si>
  <si>
    <t>10х10х1,0</t>
  </si>
  <si>
    <t>10х10х1,2</t>
  </si>
  <si>
    <t>15х15х1,0</t>
  </si>
  <si>
    <t>15х15х1,2</t>
  </si>
  <si>
    <t>15х15х1,5</t>
  </si>
  <si>
    <t>20х20х1,0</t>
  </si>
  <si>
    <t>20х20х1,2</t>
  </si>
  <si>
    <t>20х20х1,5</t>
  </si>
  <si>
    <t>20х20х1,8</t>
  </si>
  <si>
    <t>20х20х2,0</t>
  </si>
  <si>
    <t>25х25х1,0</t>
  </si>
  <si>
    <t>25х25х1,2</t>
  </si>
  <si>
    <t>25х25х1,5</t>
  </si>
  <si>
    <t>25х25х1,8</t>
  </si>
  <si>
    <t>25х25х2,0</t>
  </si>
  <si>
    <t>30х30х1,0</t>
  </si>
  <si>
    <t>30х30х1,2</t>
  </si>
  <si>
    <t>30х30х1,5</t>
  </si>
  <si>
    <t>30х30х1,8</t>
  </si>
  <si>
    <t>30х30х2,0</t>
  </si>
  <si>
    <t>40х40х1,2</t>
  </si>
  <si>
    <t>40х40х1,5</t>
  </si>
  <si>
    <t>40х40х1,8</t>
  </si>
  <si>
    <t>40х40х2,0</t>
  </si>
  <si>
    <t>40х40х2,5</t>
  </si>
  <si>
    <t>40х40х3,0</t>
  </si>
  <si>
    <t>50х50х1,5</t>
  </si>
  <si>
    <t>50х50х1,8</t>
  </si>
  <si>
    <t>50х50х2,0</t>
  </si>
  <si>
    <t>50х50х2,5</t>
  </si>
  <si>
    <t>50х50х3,0</t>
  </si>
  <si>
    <t>60х60х1,5</t>
  </si>
  <si>
    <t>60х60х1,8</t>
  </si>
  <si>
    <t>60х60х2,0</t>
  </si>
  <si>
    <t>60х60х2,5</t>
  </si>
  <si>
    <t>60х60х3,0</t>
  </si>
  <si>
    <t>80х80х2,0</t>
  </si>
  <si>
    <t>80х80х2,5</t>
  </si>
  <si>
    <t>80х80х3,0</t>
  </si>
  <si>
    <t>100х100х2,5</t>
  </si>
  <si>
    <t>100х100х3,0</t>
  </si>
  <si>
    <t>100х100х4,0</t>
  </si>
  <si>
    <t>100х100х5,0</t>
  </si>
  <si>
    <t>х/к</t>
  </si>
  <si>
    <t>г/к</t>
  </si>
  <si>
    <t>0,96х2</t>
  </si>
  <si>
    <t>Размер</t>
  </si>
  <si>
    <t xml:space="preserve">№ </t>
  </si>
  <si>
    <t>15 (2,5) Каз</t>
  </si>
  <si>
    <t>20 (2,5) Каз</t>
  </si>
  <si>
    <t>25 (2,8) Каз</t>
  </si>
  <si>
    <t>32 (2,8) Каз</t>
  </si>
  <si>
    <t>40 (3,0) Каз</t>
  </si>
  <si>
    <t>50 (3,0) Каз</t>
  </si>
  <si>
    <t>65 (3,2) Каз</t>
  </si>
  <si>
    <t>80 (3,5) Каз</t>
  </si>
  <si>
    <t>Цена</t>
  </si>
  <si>
    <t>сом/м</t>
  </si>
  <si>
    <t>Шв.8У</t>
  </si>
  <si>
    <t>Шв.10У</t>
  </si>
  <si>
    <t>Шв.12У</t>
  </si>
  <si>
    <t>15 (2,0)</t>
  </si>
  <si>
    <t>102 (3,0)</t>
  </si>
  <si>
    <t>Воскресенье выходной</t>
  </si>
  <si>
    <t>ДН 10 (1,0)</t>
  </si>
  <si>
    <t>ДН 13 (1,0)</t>
  </si>
  <si>
    <t>20 (1,8)</t>
  </si>
  <si>
    <t>25 (1,8)</t>
  </si>
  <si>
    <t>15 (1,8)</t>
  </si>
  <si>
    <t>80х80х4,0</t>
  </si>
  <si>
    <t>57 (1,5)</t>
  </si>
  <si>
    <t>30х15х1,5</t>
  </si>
  <si>
    <t>40х30х1,5</t>
  </si>
  <si>
    <t>40х30х1,8</t>
  </si>
  <si>
    <t>100х50х1,8</t>
  </si>
  <si>
    <t>80х80х1,8</t>
  </si>
  <si>
    <t>100х100х2,0</t>
  </si>
  <si>
    <t>76 (3,0)</t>
  </si>
  <si>
    <t>40х30х2,0</t>
  </si>
  <si>
    <t>30х15х1,0 п/о</t>
  </si>
  <si>
    <t>80х60х3,0</t>
  </si>
  <si>
    <t>120х120х4,0</t>
  </si>
  <si>
    <t>140х140х5,0</t>
  </si>
  <si>
    <t>160х160х5,0</t>
  </si>
  <si>
    <t>180х180х5,0</t>
  </si>
  <si>
    <t>ДН 28 (1,0)</t>
  </si>
  <si>
    <t>15х15х1,8</t>
  </si>
  <si>
    <t>Длина</t>
  </si>
  <si>
    <t>Цена за кг</t>
  </si>
  <si>
    <t>Арм. 10</t>
  </si>
  <si>
    <t>Арм. 12</t>
  </si>
  <si>
    <t>Арм. 14</t>
  </si>
  <si>
    <t>Арм. 16</t>
  </si>
  <si>
    <t>Арм. 18</t>
  </si>
  <si>
    <t>Арм. 20</t>
  </si>
  <si>
    <t>Арм. 22</t>
  </si>
  <si>
    <t>Арм. 28</t>
  </si>
  <si>
    <t>Арм. 25</t>
  </si>
  <si>
    <t>Арм. 32</t>
  </si>
  <si>
    <t>102(2,0)</t>
  </si>
  <si>
    <t>за кг</t>
  </si>
  <si>
    <t>коэф.</t>
  </si>
  <si>
    <t>30х10х1,0</t>
  </si>
  <si>
    <t>80х60х1,8</t>
  </si>
  <si>
    <t>40х10х1,0</t>
  </si>
  <si>
    <t>50х25х1,0</t>
  </si>
  <si>
    <t>40х10х1,2</t>
  </si>
  <si>
    <t>Уг. 75 (6,0)</t>
  </si>
  <si>
    <t>Катанка 6,5</t>
  </si>
  <si>
    <t>ДН 21,3 (2,0)</t>
  </si>
  <si>
    <t>ДН 33,7 (2,0)</t>
  </si>
  <si>
    <t>ДН 48 (2,0)</t>
  </si>
  <si>
    <t>40х40х1,0</t>
  </si>
  <si>
    <t>ДН 27 (2,0)</t>
  </si>
  <si>
    <t>ДН 42 (2,0)</t>
  </si>
  <si>
    <t>ДН 60 (2,0)</t>
  </si>
  <si>
    <t>60х60х4,0</t>
  </si>
  <si>
    <t>Шв. 20П</t>
  </si>
  <si>
    <t>Шв. 22П</t>
  </si>
  <si>
    <t>Шв. 24П</t>
  </si>
  <si>
    <t>140х140х4,0</t>
  </si>
  <si>
    <t>160х160х4,0</t>
  </si>
  <si>
    <t>180х180х4,0</t>
  </si>
  <si>
    <t>89 (2,0)</t>
  </si>
  <si>
    <t>Уг. 90 (7,0)</t>
  </si>
  <si>
    <t>Уг. 100 (7,0)</t>
  </si>
  <si>
    <t>20х10х1,2</t>
  </si>
  <si>
    <t>Уг. 100 (8,0)</t>
  </si>
  <si>
    <t>Уг. 125 (10,0)</t>
  </si>
  <si>
    <t>120х80х3,0</t>
  </si>
  <si>
    <t>Шв. 27П</t>
  </si>
  <si>
    <t>30х15х1,2 п/о</t>
  </si>
  <si>
    <t>Квадрат 10</t>
  </si>
  <si>
    <t>Квадрат 12</t>
  </si>
  <si>
    <t>Полоса 40(4,0)</t>
  </si>
  <si>
    <t>Арм 8</t>
  </si>
  <si>
    <t>Арм 10 AI</t>
  </si>
  <si>
    <t>Арм 12 AI</t>
  </si>
  <si>
    <t>Арм 14 AI</t>
  </si>
  <si>
    <t>Арм 16 AI</t>
  </si>
  <si>
    <t>Арм 20 AI</t>
  </si>
  <si>
    <t>Арм 22 AI</t>
  </si>
  <si>
    <t>Катанка 8,0</t>
  </si>
  <si>
    <t>ВР 3,0</t>
  </si>
  <si>
    <t>ВР 3,5</t>
  </si>
  <si>
    <t>ВР 3,7</t>
  </si>
  <si>
    <t>ВР 4,0</t>
  </si>
  <si>
    <t>ВР 4,5</t>
  </si>
  <si>
    <t>ВР 4,7</t>
  </si>
  <si>
    <t>ВР 5,0</t>
  </si>
  <si>
    <t>Арм. 36</t>
  </si>
  <si>
    <t>159 (4,0)</t>
  </si>
  <si>
    <t>80х80х5,0</t>
  </si>
  <si>
    <t>159 (4,5)</t>
  </si>
  <si>
    <t>Уг. 63 (6,0)</t>
  </si>
  <si>
    <t>Уг. 100 (10,0)</t>
  </si>
  <si>
    <t>Уг. 125 (8,0)</t>
  </si>
  <si>
    <t>Швеллер ГОСТ 8240-97;535-2005;380-2005</t>
  </si>
  <si>
    <t>сом/кг</t>
  </si>
  <si>
    <t>Шв. 14У</t>
  </si>
  <si>
    <t xml:space="preserve">Шв. 16У </t>
  </si>
  <si>
    <t>Шв. 18У</t>
  </si>
  <si>
    <t>Уг.40 (4,0)</t>
  </si>
  <si>
    <t>Уг.50 (4,0)</t>
  </si>
  <si>
    <t>Уг.50 (5,0)</t>
  </si>
  <si>
    <t>Уг.63 (5,0)</t>
  </si>
  <si>
    <t>Уг.75 (5,0)</t>
  </si>
  <si>
    <t>Уголки пр-во Кыргызстан</t>
  </si>
  <si>
    <t>Забор лист 0,5</t>
  </si>
  <si>
    <t>Ворот лист 0,7</t>
  </si>
  <si>
    <t>120х120х3,0</t>
  </si>
  <si>
    <t>50х30х1,0</t>
  </si>
  <si>
    <t>120х120х5,0</t>
  </si>
  <si>
    <t>159 (2,5)</t>
  </si>
  <si>
    <t>Арм 6</t>
  </si>
  <si>
    <t>бухта</t>
  </si>
  <si>
    <t>200х200х5,0</t>
  </si>
  <si>
    <t>127 (2,5)</t>
  </si>
  <si>
    <t>20 (1,5)</t>
  </si>
  <si>
    <t>Арм 28 AI</t>
  </si>
  <si>
    <t>120х120х2,5</t>
  </si>
  <si>
    <t>100х50х4,0</t>
  </si>
  <si>
    <t>Уг.63 (4,0)</t>
  </si>
  <si>
    <t>ВР 2,4</t>
  </si>
  <si>
    <t>масса, кг</t>
  </si>
  <si>
    <t>сом /м</t>
  </si>
  <si>
    <t>Арм 25 AI</t>
  </si>
  <si>
    <t>76 (1,5)</t>
  </si>
  <si>
    <t>80х40х4,0</t>
  </si>
  <si>
    <t>20х10х1,1</t>
  </si>
  <si>
    <t>60х40х4,0</t>
  </si>
  <si>
    <t>Арм 18 AI</t>
  </si>
  <si>
    <t>Вязальная проволока</t>
  </si>
  <si>
    <t>Двутавр 12</t>
  </si>
  <si>
    <t>Двутавр 14</t>
  </si>
  <si>
    <t>Двутавр 16</t>
  </si>
  <si>
    <t>Двутавр 18</t>
  </si>
  <si>
    <t>Двутавр 20</t>
  </si>
  <si>
    <t>Двутавр 25</t>
  </si>
  <si>
    <t xml:space="preserve"> www.metalltorg.kg</t>
  </si>
  <si>
    <t>30х10х1,2</t>
  </si>
  <si>
    <t>Пров (2,2) оцин (50 кг)</t>
  </si>
  <si>
    <t>Пров (2,5) оцин (50 кг)</t>
  </si>
  <si>
    <t>Пров (2,8) оцин (50 кг)</t>
  </si>
  <si>
    <t>Пров (4,0) оцин (50 кг)</t>
  </si>
  <si>
    <t>Пров (1,2) оцин (25 кг)</t>
  </si>
  <si>
    <t>Уг. 90 (6,0)</t>
  </si>
  <si>
    <t>40х40х2,8</t>
  </si>
  <si>
    <t>Обед: с 12:00 до 12:30</t>
  </si>
  <si>
    <t>89 (3,0)</t>
  </si>
  <si>
    <t>Арматура  А500С ГОСТ ТУ 14-1-5254-2006</t>
  </si>
  <si>
    <t>Катанка ГОСТ 5781-82</t>
  </si>
  <si>
    <t>Арматура А1 (Гладкая)  ГОСТ 5781-82</t>
  </si>
  <si>
    <t>Цена п/м</t>
  </si>
  <si>
    <t>ТУ 1213-290-05757676-2015</t>
  </si>
  <si>
    <t>Хомут</t>
  </si>
  <si>
    <t>Неконд.</t>
  </si>
  <si>
    <t>50х50х4,0</t>
  </si>
  <si>
    <t>Арм 32 AI</t>
  </si>
  <si>
    <t>80х60х4,0</t>
  </si>
  <si>
    <t>40х40х4,0</t>
  </si>
  <si>
    <t>120х60х3,0</t>
  </si>
  <si>
    <t>120х60х4,0</t>
  </si>
  <si>
    <t>Двутавр ГОСТ 27772-2015;</t>
  </si>
  <si>
    <t>219 (4,0)</t>
  </si>
  <si>
    <t>219 (5,0)</t>
  </si>
  <si>
    <t>325 (6,0)</t>
  </si>
  <si>
    <t>325 (8,0)</t>
  </si>
  <si>
    <t xml:space="preserve">Уголки Россия </t>
  </si>
  <si>
    <t xml:space="preserve">Проволока ВР </t>
  </si>
  <si>
    <t>219 (4,5)</t>
  </si>
  <si>
    <t>426 (5,0)</t>
  </si>
  <si>
    <t>Уг.45 (4,0)</t>
  </si>
  <si>
    <t>133 (2,5)</t>
  </si>
  <si>
    <t>133 (3,0)</t>
  </si>
  <si>
    <t>50х10х1,2</t>
  </si>
  <si>
    <t>0,5*1000*2000</t>
  </si>
  <si>
    <t>0,6*1000*2000</t>
  </si>
  <si>
    <t>0,7*1000*2000</t>
  </si>
  <si>
    <t>0,9*1000*2000</t>
  </si>
  <si>
    <t>1,0*1000*2000</t>
  </si>
  <si>
    <t>1,1*1000*2000</t>
  </si>
  <si>
    <t>1,2*1000*2000</t>
  </si>
  <si>
    <t>1,4*1000*2000</t>
  </si>
  <si>
    <t>1,5*1000*2000</t>
  </si>
  <si>
    <t>1,8*1000*2000</t>
  </si>
  <si>
    <t>2,0*1000*2000</t>
  </si>
  <si>
    <t>2,5*1000*2000</t>
  </si>
  <si>
    <t>2,8*1000*2000</t>
  </si>
  <si>
    <t>3,0*1000*2000</t>
  </si>
  <si>
    <t>3,8*1000*2000</t>
  </si>
  <si>
    <t>4,0*1000*2000</t>
  </si>
  <si>
    <t>1,0*1250*2500</t>
  </si>
  <si>
    <t>0,9*1250*2500</t>
  </si>
  <si>
    <t>1,1*1250*2500</t>
  </si>
  <si>
    <t>1,2*1250*2500</t>
  </si>
  <si>
    <t>1,4*1250*2500</t>
  </si>
  <si>
    <t>1,5*1250*2500</t>
  </si>
  <si>
    <t>1,8*1250*2500</t>
  </si>
  <si>
    <t>2,0*1250*2500</t>
  </si>
  <si>
    <t>2,5*1250*2500</t>
  </si>
  <si>
    <t>2,8*1250*2500</t>
  </si>
  <si>
    <t>3,0*1250*2500</t>
  </si>
  <si>
    <t>3,8*1250*2500</t>
  </si>
  <si>
    <t>4,0*1250*2500</t>
  </si>
  <si>
    <t>4*1,5*6000</t>
  </si>
  <si>
    <t>5*1,5*6000</t>
  </si>
  <si>
    <t>6*1,5*6000</t>
  </si>
  <si>
    <t>8*1,5*6000</t>
  </si>
  <si>
    <t>10*1,5*6000</t>
  </si>
  <si>
    <t>12*1,5*6000</t>
  </si>
  <si>
    <t>14*1,5*6000</t>
  </si>
  <si>
    <t>16*1,5*6000</t>
  </si>
  <si>
    <t>25*1,5*6000</t>
  </si>
  <si>
    <t>133 (4,0)</t>
  </si>
  <si>
    <t>120х80х4,0</t>
  </si>
  <si>
    <t>Катанка 6,0</t>
  </si>
  <si>
    <t>Двутавр 30</t>
  </si>
  <si>
    <t>219 (3,0)</t>
  </si>
  <si>
    <t>108 (2,0)</t>
  </si>
  <si>
    <t>57 (1,8)</t>
  </si>
  <si>
    <t>102 (4,0)</t>
  </si>
  <si>
    <t>Цена сом/шт.</t>
  </si>
  <si>
    <t>Коэф.</t>
  </si>
  <si>
    <t>Цена, сом п/м</t>
  </si>
  <si>
    <t>Уг.40 (3,0)</t>
  </si>
  <si>
    <t>25 (1,5)/ДН 33,7 (1,5)</t>
  </si>
  <si>
    <t>25 (1,2)/ДН 33,7 (1,2)</t>
  </si>
  <si>
    <t>25 (2,0)/ДН 33,7 (2,0)</t>
  </si>
  <si>
    <t>40 (1,5)/ДН 48 (1,5)</t>
  </si>
  <si>
    <t>32 (1,8)/ДН 42 (1,8)</t>
  </si>
  <si>
    <t>32 (2,0)/ДН 42 (2,0)</t>
  </si>
  <si>
    <t>32 (1,5)/ДН 42 (1,5)</t>
  </si>
  <si>
    <t>40 (2,0)/ДН 48 (2,0)</t>
  </si>
  <si>
    <t>40 (2,5)/ДН 48 (2,5)</t>
  </si>
  <si>
    <t>18*1,5*6000</t>
  </si>
  <si>
    <t>80х80х1,5</t>
  </si>
  <si>
    <t>100х100х1,5</t>
  </si>
  <si>
    <t>100х100х1,8</t>
  </si>
  <si>
    <t>100х50х1,5</t>
  </si>
  <si>
    <t>ВР 2,2</t>
  </si>
  <si>
    <t>ВР 3,2</t>
  </si>
  <si>
    <t>ВР 3,4</t>
  </si>
  <si>
    <t>ВР 4,2</t>
  </si>
  <si>
    <t>Уг. 75 (7,0)</t>
  </si>
  <si>
    <t>Пров. оцин. ГОСТ 3282-74</t>
  </si>
  <si>
    <t>Пров (1,5) Рос.</t>
  </si>
  <si>
    <t>Пров (1,7) Рос.</t>
  </si>
  <si>
    <t>Пров (1,9) Рос.</t>
  </si>
  <si>
    <t>Пров (2,1) Рос.</t>
  </si>
  <si>
    <t>Шв. 30П</t>
  </si>
  <si>
    <t>коэф. (вес)</t>
  </si>
  <si>
    <t xml:space="preserve"> </t>
  </si>
  <si>
    <t>20*1,5*6000</t>
  </si>
  <si>
    <t>Уг.25 (3,0)</t>
  </si>
  <si>
    <t>Уг.32 (3,0)</t>
  </si>
  <si>
    <t xml:space="preserve"> ГОСТ 3262-75;10705-80;10704-91 Казахстан</t>
  </si>
  <si>
    <t>40х25х1,7</t>
  </si>
  <si>
    <t xml:space="preserve"> Наименование</t>
  </si>
  <si>
    <t>40*1,5*6000</t>
  </si>
  <si>
    <t>50 (3,0)/ДН 60 (3,0)</t>
  </si>
  <si>
    <t>60х30х2,8</t>
  </si>
  <si>
    <t>30*1,5*6000</t>
  </si>
  <si>
    <t>40х25х1,1</t>
  </si>
  <si>
    <t>15х15х1,1</t>
  </si>
  <si>
    <t>22*1,5*6000</t>
  </si>
  <si>
    <t>Катанка 5,5</t>
  </si>
  <si>
    <t>133 (4,5)</t>
  </si>
  <si>
    <t>80х60х1,5</t>
  </si>
  <si>
    <t>120х60х2,5</t>
  </si>
  <si>
    <t>120х60х2,0</t>
  </si>
  <si>
    <t>159 (3,0)</t>
  </si>
  <si>
    <t>ДН 14 (1,0)</t>
  </si>
  <si>
    <t>108 (4,0)</t>
  </si>
  <si>
    <t>159 (5,0)</t>
  </si>
  <si>
    <t>120х80х2,5</t>
  </si>
  <si>
    <t>57 (3,5)</t>
  </si>
  <si>
    <t>15 (2,8)</t>
  </si>
  <si>
    <t>25 (2,8)</t>
  </si>
  <si>
    <t>20 (2,5)</t>
  </si>
  <si>
    <t>15 (2,5)</t>
  </si>
  <si>
    <t>Пров (2,4) Рос.</t>
  </si>
  <si>
    <t>Пров (2,3) Рос.</t>
  </si>
  <si>
    <t>0,85*1000*2000</t>
  </si>
  <si>
    <t>50 (2,0)/ДН 60 (2,0)</t>
  </si>
  <si>
    <t>50х50х2,8</t>
  </si>
  <si>
    <t>108 (2,8)</t>
  </si>
  <si>
    <t>40 (1,8)/ДН 48 (1,8)</t>
  </si>
  <si>
    <t>50 (2,5)/ДН 60 (2,5)</t>
  </si>
  <si>
    <t>40 (3,0)/ДН 48 (3,0)</t>
  </si>
  <si>
    <t>40х25х1,0</t>
  </si>
  <si>
    <t>40х10х1,5</t>
  </si>
  <si>
    <t>25 (2,5)</t>
  </si>
  <si>
    <t xml:space="preserve"> Листы стальные ГОСТ 16523-97; 380-2005; 19903-74</t>
  </si>
  <si>
    <t>160х160х6,0</t>
  </si>
  <si>
    <t>180х180х6,0</t>
  </si>
  <si>
    <t>30х30х1,4</t>
  </si>
  <si>
    <t>40х20х1,1</t>
  </si>
  <si>
    <t>25х25х1,1</t>
  </si>
  <si>
    <t>40х40х1,1</t>
  </si>
  <si>
    <t>40х40х1,4</t>
  </si>
  <si>
    <t>30х30х1,1</t>
  </si>
  <si>
    <t>60х30х1,4</t>
  </si>
  <si>
    <t>50х50х1,4</t>
  </si>
  <si>
    <t>50х25х1,4</t>
  </si>
  <si>
    <t>50х25х1,1</t>
  </si>
  <si>
    <t xml:space="preserve">     Цены указаны с учетом НДС и НСП      </t>
  </si>
  <si>
    <t>оцин</t>
  </si>
  <si>
    <t>Оцин. 1,45*1250*2500</t>
  </si>
  <si>
    <t>50х30х1,4</t>
  </si>
  <si>
    <t>25х25х1,4</t>
  </si>
  <si>
    <t>20х20х1,4</t>
  </si>
  <si>
    <t>0,85*1250*2500</t>
  </si>
  <si>
    <t>76 (1,8)</t>
  </si>
  <si>
    <t>57 (2,5)</t>
  </si>
  <si>
    <t>32 (2,5)/ДН 42 (2,5)</t>
  </si>
  <si>
    <t>32(1,2)/ДН 42 (1,2)</t>
  </si>
  <si>
    <t>32 (2,8)/ДН 42 (2,8)</t>
  </si>
  <si>
    <t>40 (3,5)/ДН 48 (3,5)</t>
  </si>
  <si>
    <t>2,9*1250*2500</t>
  </si>
  <si>
    <t>2,9*1000*2000</t>
  </si>
  <si>
    <t>60х40х2,8</t>
  </si>
  <si>
    <t>30х30х0,9</t>
  </si>
  <si>
    <t>15х15х0,8</t>
  </si>
  <si>
    <t>80х80х1,6</t>
  </si>
  <si>
    <t>80х80х2,8</t>
  </si>
  <si>
    <t>76 (3,5)</t>
  </si>
  <si>
    <t>114 (3,0)</t>
  </si>
  <si>
    <t>114 (3,5)</t>
  </si>
  <si>
    <t>50х50х3,5</t>
  </si>
  <si>
    <t>60х40х3,5</t>
  </si>
  <si>
    <t>60х60х1,7</t>
  </si>
  <si>
    <t xml:space="preserve">Прямоугольные </t>
  </si>
  <si>
    <t xml:space="preserve">Квадратные </t>
  </si>
  <si>
    <t>Круглые электросварные</t>
  </si>
  <si>
    <t>57 (3,0)</t>
  </si>
  <si>
    <t>Шв.6,5У</t>
  </si>
  <si>
    <t>Пр-во Кыргызстан</t>
  </si>
  <si>
    <t>102 (3,5)</t>
  </si>
  <si>
    <t>102 (2,8)</t>
  </si>
  <si>
    <t>100х100х3,5</t>
  </si>
  <si>
    <t>80 (3,5) / 89 (3,5)</t>
  </si>
  <si>
    <t>150х150х5,0</t>
  </si>
  <si>
    <t>20 (2,8)</t>
  </si>
  <si>
    <t>Двутавр 40</t>
  </si>
  <si>
    <t>1,9*1000*2000</t>
  </si>
  <si>
    <t>60х60х3,5</t>
  </si>
  <si>
    <t>80х80х3,5</t>
  </si>
  <si>
    <t>159 (2,0)</t>
  </si>
  <si>
    <t>20х10х0,8</t>
  </si>
  <si>
    <t>32 (3,0)/ДН 42 (3,0)</t>
  </si>
  <si>
    <t>0,8*1250*2500</t>
  </si>
  <si>
    <t>100х100х1,6</t>
  </si>
  <si>
    <t>40х20х1,4</t>
  </si>
  <si>
    <t>ОСП МУРОМ, Лам. Фанера</t>
  </si>
  <si>
    <t>Цены</t>
  </si>
  <si>
    <t>ОСП МУРОМ 6,0*1250*2500 (107шт,12,19кг)</t>
  </si>
  <si>
    <t>60х40х1,4</t>
  </si>
  <si>
    <t>ВР 2,9</t>
  </si>
  <si>
    <t>ВР 2,6</t>
  </si>
  <si>
    <t>ОСП МУРОМ 9,0*1220*2440 (72шт. 17,41кг)</t>
  </si>
  <si>
    <t>Уг. 75 (8,0)</t>
  </si>
  <si>
    <t>Уг. 140 (10,0)</t>
  </si>
  <si>
    <t>40 (4,0)/ДН 48 (4,0)</t>
  </si>
  <si>
    <t>ДН 48 (1,0)</t>
  </si>
  <si>
    <t>60х60х2,8</t>
  </si>
  <si>
    <t>Риф 3,0*1250*2500</t>
  </si>
  <si>
    <t>Риф 4,0*1500*6000</t>
  </si>
  <si>
    <t>Риф 5,0*1500*6000</t>
  </si>
  <si>
    <t>80х40х2,8</t>
  </si>
  <si>
    <t>50х20х1,5</t>
  </si>
  <si>
    <t>15 (1,5)ДН 22 (1,5)</t>
  </si>
  <si>
    <t>15 (1,2)ДН 22 (1,2)</t>
  </si>
  <si>
    <t>Оцин. 2,0*1250*2500</t>
  </si>
  <si>
    <t>100х50х5,0</t>
  </si>
  <si>
    <t>20х20х1,1</t>
  </si>
  <si>
    <t>20х20х0,8</t>
  </si>
  <si>
    <t>25х25х0,8</t>
  </si>
  <si>
    <t>30х30х0,8</t>
  </si>
  <si>
    <t>20х20х1,7</t>
  </si>
  <si>
    <t>80х60х5,0</t>
  </si>
  <si>
    <t>0,6*1250*2500</t>
  </si>
  <si>
    <t>40 (2,8)/ДН 48 (2,8)</t>
  </si>
  <si>
    <t>40 (1,7)/ДН 48 (1,7)</t>
  </si>
  <si>
    <t>20х20х0,9</t>
  </si>
  <si>
    <t>ДН 22 (1,0)</t>
  </si>
  <si>
    <t>40 (1,2)/ДН 48 (1,2)</t>
  </si>
  <si>
    <t>Риф 6,0*1500*6000</t>
  </si>
  <si>
    <t>Оцин. 1,95*1250*2500</t>
  </si>
  <si>
    <t>32 (3,2)</t>
  </si>
  <si>
    <t>50 (3,5)</t>
  </si>
  <si>
    <t>200х200х8,0</t>
  </si>
  <si>
    <t>200х200х6,0</t>
  </si>
  <si>
    <t>120х80х2,0</t>
  </si>
  <si>
    <t>50х10х1,5</t>
  </si>
  <si>
    <t>ДН 60(1,8)</t>
  </si>
  <si>
    <t>219 (6,0)</t>
  </si>
  <si>
    <t>325 (5,0)</t>
  </si>
  <si>
    <t>ОСП МУРОМ 22,0*1250*2500 (29шт. 44,69кг)</t>
  </si>
  <si>
    <t>ОСП МУРОМ 18,0*1250*2500 (36шт. 36,56кг)</t>
  </si>
  <si>
    <t>ОСП МУРОМ 15,0*1250*2500 (43шт. 30,47кг)</t>
  </si>
  <si>
    <t>ОСП МУРОМ 12,0*1250*2500 (54шт. 24,37кг)</t>
  </si>
  <si>
    <t>ОСП МУРОМ 9,0*1250*2500 (72шт. 18,28кг)</t>
  </si>
  <si>
    <t>ОСП МУРОМ 8,0*1250*2500 (81шт. 16,26кг)</t>
  </si>
  <si>
    <t>ОСП ЛАТАТ 9,0*1250*2500 (72шт. 18,28кг)</t>
  </si>
  <si>
    <t>Уг. 125 (12,0)</t>
  </si>
  <si>
    <t>0,75*1250*2500</t>
  </si>
  <si>
    <t>426 (10,0)</t>
  </si>
  <si>
    <r>
      <t xml:space="preserve">Наш адрес: </t>
    </r>
    <r>
      <rPr>
        <b/>
        <i/>
        <sz val="20"/>
        <color theme="1"/>
        <rFont val="Segoe UI"/>
        <family val="2"/>
        <charset val="204"/>
      </rPr>
      <t xml:space="preserve"> г. Бишкек, ул. Льва Толстого, 210 Б</t>
    </r>
  </si>
  <si>
    <r>
      <t>Прайс-лист металлопроката за</t>
    </r>
    <r>
      <rPr>
        <b/>
        <u/>
        <sz val="24"/>
        <color theme="1"/>
        <rFont val="Segoe UI"/>
        <family val="2"/>
        <charset val="204"/>
      </rPr>
      <t xml:space="preserve"> </t>
    </r>
  </si>
  <si>
    <t>Полоса 50(4,0)</t>
  </si>
  <si>
    <t>Уголок 30х30х2,0</t>
  </si>
  <si>
    <t>Уголок 40х40х2,2</t>
  </si>
  <si>
    <t>Уголок 50х50х2,5</t>
  </si>
  <si>
    <t>Уголок 50х50х3,0</t>
  </si>
  <si>
    <t>Уг. 100 (12,0)</t>
  </si>
  <si>
    <t>Моб. (0551) 800 200; (0558) 300 100</t>
  </si>
  <si>
    <t>Пров (1,8) Рос.</t>
  </si>
  <si>
    <t>Пров (2,0) Рос.</t>
  </si>
  <si>
    <t>Пров (2,5) Рос.</t>
  </si>
  <si>
    <t>Пров (2,7) Рос.</t>
  </si>
  <si>
    <t>Пров (3,0) Рос.</t>
  </si>
  <si>
    <t>ВР 3,9</t>
  </si>
  <si>
    <t>57 (2,8)</t>
  </si>
  <si>
    <t>50х25х1,7</t>
  </si>
  <si>
    <t>40х40х1,7</t>
  </si>
  <si>
    <t>50х30х1,7</t>
  </si>
  <si>
    <t>426 (6,0)</t>
  </si>
  <si>
    <t>СВЕЗА Ламин.Фанера 18*1220*2440 (22шт. 34,83кг)</t>
  </si>
  <si>
    <t>СФК Ламин. Фанера 18,0*1220*2440 (шт. 33 34,83кг)</t>
  </si>
  <si>
    <t>ПЛАЙТЕРРА Ламин. Фанера 6,5*1220*2440 (шт. 60 13,82кг)</t>
  </si>
  <si>
    <t>ПЛАЙТЕРРА Ламин. Фанера 9*1220*2440 (44шт. 19,14кг)</t>
  </si>
  <si>
    <t>ПЛАЙТЕРРА Ламин. Фанера 12*1220*2440 (33шт. 25,52кг)</t>
  </si>
  <si>
    <t>ПЛАЙТЕРРА Ламин. Фанера 15*1220*2440 (26шт. 31,3кг)</t>
  </si>
  <si>
    <t>ПЛАЙТЕРРА Ламин. Фанера 18*1220*2440 (22шт. 36кг)</t>
  </si>
  <si>
    <t>50х30х2,5</t>
  </si>
  <si>
    <t>Цена сом/кг</t>
  </si>
  <si>
    <t>Пров. черная ОК. ГОСТ 3282-74</t>
  </si>
  <si>
    <t>Пров (1,5) Рос. ОК</t>
  </si>
  <si>
    <t>Пров (1,7) Рос. ОК</t>
  </si>
  <si>
    <t>Пров (1,9) Рос. ОК</t>
  </si>
  <si>
    <t>Пров (2,4) Рос. ОК</t>
  </si>
  <si>
    <t>График : с 8:00 до 17:00</t>
  </si>
  <si>
    <t>Моб. (0553) 800 100; (0558) 210 211</t>
  </si>
  <si>
    <t>Моб. (0556) 800 200; (0552) 300 100</t>
  </si>
  <si>
    <t>ОСП ЛЕСТОН  КР 12,0*1250*2500 (70шт. 20 кг)</t>
  </si>
  <si>
    <t>11.03.2025 год</t>
  </si>
  <si>
    <t>Березовая Фанера ПЛАЙТЕРРА  сорт 3/4 6,5*1220*2440 (60шт. 13,81кг)</t>
  </si>
  <si>
    <t>Березовая Фанера ПЛАЙТЕРРА  сорт 3/4 9,0*1220*2440 (60шт. 19,13кг)</t>
  </si>
  <si>
    <t>Березовая Фанера ПЛАЙТЕРРА  сорт 3/4 18*1220*2440 (60шт. 36кг)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</si>
</sst>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"/>
  </numFmts>
  <fonts count="3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sz val="11"/>
      <color theme="1"/>
      <name val="Segoe UI"/>
      <family val="2"/>
      <charset val="204"/>
    </font>
    <font>
      <b/>
      <sz val="16"/>
      <color theme="1"/>
      <name val="Segoe UI"/>
      <family val="2"/>
      <charset val="204"/>
    </font>
    <font>
      <b/>
      <sz val="20"/>
      <color theme="1"/>
      <name val="Segoe UI"/>
      <family val="2"/>
      <charset val="204"/>
    </font>
    <font>
      <b/>
      <i/>
      <sz val="20"/>
      <color theme="1"/>
      <name val="Segoe UI"/>
      <family val="2"/>
      <charset val="204"/>
    </font>
    <font>
      <b/>
      <sz val="14"/>
      <color theme="1"/>
      <name val="Segoe UI"/>
      <family val="2"/>
      <charset val="204"/>
    </font>
    <font>
      <b/>
      <sz val="12"/>
      <color theme="1"/>
      <name val="Segoe UI"/>
      <family val="2"/>
      <charset val="204"/>
    </font>
    <font>
      <b/>
      <u/>
      <sz val="20"/>
      <color theme="1"/>
      <name val="Segoe UI"/>
      <family val="2"/>
      <charset val="204"/>
    </font>
    <font>
      <b/>
      <sz val="12"/>
      <name val="Segoe UI"/>
      <family val="2"/>
      <charset val="204"/>
    </font>
    <font>
      <b/>
      <u/>
      <sz val="17"/>
      <color theme="1"/>
      <name val="Segoe UI"/>
      <family val="2"/>
      <charset val="204"/>
    </font>
    <font>
      <b/>
      <sz val="18"/>
      <color theme="1"/>
      <name val="Segoe UI"/>
      <family val="2"/>
      <charset val="204"/>
    </font>
    <font>
      <b/>
      <u/>
      <sz val="18"/>
      <color theme="1"/>
      <name val="Segoe UI"/>
      <family val="2"/>
      <charset val="204"/>
    </font>
    <font>
      <b/>
      <u/>
      <sz val="32"/>
      <color theme="3" tint="0.39997558519241921"/>
      <name val="Segoe UI"/>
      <family val="2"/>
      <charset val="204"/>
    </font>
    <font>
      <b/>
      <sz val="20"/>
      <color rgb="FFFF0000"/>
      <name val="Segoe UI"/>
      <family val="2"/>
      <charset val="204"/>
    </font>
    <font>
      <b/>
      <i/>
      <u/>
      <sz val="18"/>
      <color theme="3" tint="0.39997558519241921"/>
      <name val="Segoe UI"/>
      <family val="2"/>
      <charset val="204"/>
    </font>
    <font>
      <i/>
      <sz val="22"/>
      <color theme="1"/>
      <name val="Segoe UI"/>
      <family val="2"/>
      <charset val="204"/>
    </font>
    <font>
      <sz val="14"/>
      <color theme="1"/>
      <name val="Segoe UI"/>
      <family val="2"/>
      <charset val="204"/>
    </font>
    <font>
      <i/>
      <sz val="28"/>
      <color theme="1"/>
      <name val="Segoe UI"/>
      <family val="2"/>
      <charset val="204"/>
    </font>
    <font>
      <sz val="12"/>
      <color theme="1"/>
      <name val="Segoe UI"/>
      <family val="2"/>
      <charset val="204"/>
    </font>
    <font>
      <b/>
      <i/>
      <sz val="14"/>
      <color theme="1"/>
      <name val="Segoe UI"/>
      <family val="2"/>
      <charset val="204"/>
    </font>
    <font>
      <b/>
      <i/>
      <sz val="12"/>
      <color theme="1"/>
      <name val="Segoe UI"/>
      <family val="2"/>
      <charset val="204"/>
    </font>
    <font>
      <b/>
      <sz val="11"/>
      <color theme="1"/>
      <name val="Segoe UI"/>
      <family val="2"/>
      <charset val="204"/>
    </font>
    <font>
      <b/>
      <sz val="24"/>
      <color theme="1"/>
      <name val="Segoe UI"/>
      <family val="2"/>
      <charset val="204"/>
    </font>
    <font>
      <b/>
      <u/>
      <sz val="24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9"/>
      <color theme="1"/>
      <name val="Segoe UI"/>
      <family val="2"/>
      <charset val="204"/>
    </font>
    <font>
      <sz val="10"/>
      <name val="Segoe UI"/>
      <family val="2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color theme="1"/>
      <name val="Segoe UI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9" fontId="2" fillId="0" borderId="0" applyFont="0" applyFill="0" applyBorder="0" applyAlignment="0" applyProtection="0"/>
    <xf numFmtId="0" fontId="31" fillId="0" borderId="0"/>
  </cellStyleXfs>
  <cellXfs count="145">
    <xf numFmtId="0" fontId="0" fillId="0" borderId="0" xfId="0"/>
    <xf numFmtId="0" fontId="5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3" borderId="0" xfId="0" applyFont="1" applyFill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/>
    </xf>
    <xf numFmtId="1" fontId="10" fillId="0" borderId="1" xfId="0" applyNumberFormat="1" applyFont="1" applyBorder="1" applyAlignment="1">
      <alignment horizontal="center" vertical="center"/>
    </xf>
    <xf numFmtId="1" fontId="5" fillId="0" borderId="0" xfId="0" applyNumberFormat="1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2" fontId="12" fillId="0" borderId="1" xfId="0" applyNumberFormat="1" applyFont="1" applyBorder="1" applyAlignment="1">
      <alignment horizontal="center"/>
    </xf>
    <xf numFmtId="0" fontId="17" fillId="0" borderId="0" xfId="0" applyFont="1" applyAlignment="1">
      <alignment horizontal="center" vertical="center"/>
    </xf>
    <xf numFmtId="2" fontId="10" fillId="0" borderId="1" xfId="0" applyNumberFormat="1" applyFont="1" applyBorder="1" applyAlignment="1">
      <alignment horizontal="center" vertical="center"/>
    </xf>
    <xf numFmtId="0" fontId="19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1" fontId="10" fillId="0" borderId="1" xfId="2" applyNumberFormat="1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1" fontId="5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10" borderId="1" xfId="0" applyFont="1" applyFill="1" applyBorder="1" applyAlignment="1">
      <alignment horizontal="center" vertical="center"/>
    </xf>
    <xf numFmtId="0" fontId="10" fillId="8" borderId="1" xfId="0" applyFont="1" applyFill="1" applyBorder="1" applyAlignment="1">
      <alignment horizontal="center" vertical="center"/>
    </xf>
    <xf numFmtId="2" fontId="10" fillId="8" borderId="1" xfId="0" applyNumberFormat="1" applyFont="1" applyFill="1" applyBorder="1" applyAlignment="1">
      <alignment horizontal="center" vertical="center"/>
    </xf>
    <xf numFmtId="0" fontId="22" fillId="0" borderId="1" xfId="0" applyFont="1" applyBorder="1" applyAlignment="1">
      <alignment vertical="center"/>
    </xf>
    <xf numFmtId="0" fontId="10" fillId="3" borderId="1" xfId="0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25" fillId="0" borderId="6" xfId="0" applyFont="1" applyBorder="1" applyAlignment="1">
      <alignment horizontal="center" vertical="center"/>
    </xf>
    <xf numFmtId="0" fontId="20" fillId="0" borderId="6" xfId="0" applyFont="1" applyBorder="1" applyAlignment="1">
      <alignment vertical="center"/>
    </xf>
    <xf numFmtId="0" fontId="20" fillId="0" borderId="6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25" fillId="0" borderId="1" xfId="0" applyFont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1" fontId="25" fillId="0" borderId="0" xfId="0" applyNumberFormat="1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65" fontId="5" fillId="0" borderId="0" xfId="0" applyNumberFormat="1" applyFont="1" applyAlignment="1">
      <alignment vertical="center"/>
    </xf>
    <xf numFmtId="1" fontId="5" fillId="0" borderId="1" xfId="0" applyNumberFormat="1" applyFont="1" applyBorder="1" applyAlignment="1">
      <alignment horizontal="center" vertical="center"/>
    </xf>
    <xf numFmtId="165" fontId="5" fillId="0" borderId="0" xfId="0" applyNumberFormat="1" applyFont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0" xfId="0" applyFont="1"/>
    <xf numFmtId="0" fontId="25" fillId="0" borderId="0" xfId="0" applyFont="1" applyAlignment="1">
      <alignment horizontal="center" vertical="center"/>
    </xf>
    <xf numFmtId="0" fontId="25" fillId="0" borderId="0" xfId="0" applyFont="1" applyAlignment="1">
      <alignment vertical="center"/>
    </xf>
    <xf numFmtId="0" fontId="4" fillId="3" borderId="1" xfId="0" applyFont="1" applyFill="1" applyBorder="1" applyAlignment="1">
      <alignment horizontal="center" vertical="center"/>
    </xf>
    <xf numFmtId="1" fontId="4" fillId="3" borderId="1" xfId="0" applyNumberFormat="1" applyFont="1" applyFill="1" applyBorder="1" applyAlignment="1">
      <alignment horizontal="center" vertical="center"/>
    </xf>
    <xf numFmtId="0" fontId="30" fillId="0" borderId="1" xfId="0" applyFont="1" applyBorder="1" applyAlignment="1">
      <alignment horizontal="center" vertical="center"/>
    </xf>
    <xf numFmtId="1" fontId="4" fillId="0" borderId="0" xfId="0" applyNumberFormat="1" applyFont="1" applyAlignment="1">
      <alignment vertical="center"/>
    </xf>
    <xf numFmtId="0" fontId="10" fillId="7" borderId="1" xfId="0" applyFont="1" applyFill="1" applyBorder="1" applyAlignment="1">
      <alignment horizontal="center" vertical="center" wrapText="1"/>
    </xf>
    <xf numFmtId="0" fontId="10" fillId="9" borderId="1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25" fillId="10" borderId="1" xfId="0" applyFont="1" applyFill="1" applyBorder="1" applyAlignment="1">
      <alignment horizontal="center" vertical="center"/>
    </xf>
    <xf numFmtId="0" fontId="25" fillId="0" borderId="1" xfId="0" applyFont="1" applyBorder="1" applyAlignment="1">
      <alignment vertical="center"/>
    </xf>
    <xf numFmtId="1" fontId="10" fillId="10" borderId="1" xfId="0" applyNumberFormat="1" applyFont="1" applyFill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3" fontId="33" fillId="0" borderId="0" xfId="3" applyNumberFormat="1" applyFont="1" applyAlignment="1">
      <alignment horizontal="center" vertical="center"/>
    </xf>
    <xf numFmtId="3" fontId="32" fillId="0" borderId="0" xfId="3" applyNumberFormat="1" applyFont="1" applyAlignment="1">
      <alignment horizontal="center" vertical="center"/>
    </xf>
    <xf numFmtId="0" fontId="34" fillId="0" borderId="1" xfId="0" applyFont="1" applyBorder="1" applyAlignment="1">
      <alignment horizontal="center" vertical="center"/>
    </xf>
    <xf numFmtId="0" fontId="28" fillId="7" borderId="1" xfId="0" applyFont="1" applyFill="1" applyBorder="1" applyAlignment="1">
      <alignment horizontal="center" vertical="center"/>
    </xf>
    <xf numFmtId="0" fontId="6" fillId="4" borderId="6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  <xf numFmtId="0" fontId="26" fillId="3" borderId="0" xfId="0" applyFont="1" applyFill="1" applyAlignment="1">
      <alignment horizontal="right" vertical="center"/>
    </xf>
    <xf numFmtId="0" fontId="8" fillId="5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1" fillId="3" borderId="0" xfId="0" applyFont="1" applyFill="1" applyAlignment="1">
      <alignment horizontal="left" vertical="center"/>
    </xf>
    <xf numFmtId="0" fontId="7" fillId="3" borderId="0" xfId="0" applyFont="1" applyFill="1" applyAlignment="1">
      <alignment horizontal="left" vertical="center"/>
    </xf>
    <xf numFmtId="0" fontId="10" fillId="0" borderId="3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6" fillId="0" borderId="0" xfId="1" applyFont="1" applyFill="1" applyAlignment="1" applyProtection="1">
      <alignment horizontal="center" vertical="center"/>
    </xf>
    <xf numFmtId="0" fontId="18" fillId="0" borderId="0" xfId="0" applyFont="1" applyAlignment="1">
      <alignment horizontal="center" vertical="center"/>
    </xf>
    <xf numFmtId="0" fontId="14" fillId="4" borderId="0" xfId="0" applyFont="1" applyFill="1" applyAlignment="1">
      <alignment horizontal="center" vertical="center"/>
    </xf>
    <xf numFmtId="0" fontId="14" fillId="4" borderId="2" xfId="0" applyFont="1" applyFill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9" fillId="4" borderId="2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6" fillId="7" borderId="1" xfId="0" applyFont="1" applyFill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6" fillId="4" borderId="6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 wrapText="1"/>
    </xf>
    <xf numFmtId="0" fontId="28" fillId="9" borderId="1" xfId="0" applyFont="1" applyFill="1" applyBorder="1" applyAlignment="1">
      <alignment horizontal="center" vertical="center"/>
    </xf>
    <xf numFmtId="0" fontId="28" fillId="6" borderId="1" xfId="0" applyFont="1" applyFill="1" applyBorder="1" applyAlignment="1">
      <alignment horizontal="center" vertical="center"/>
    </xf>
    <xf numFmtId="0" fontId="10" fillId="7" borderId="1" xfId="0" applyFont="1" applyFill="1" applyBorder="1" applyAlignment="1">
      <alignment horizontal="center" vertical="center"/>
    </xf>
    <xf numFmtId="0" fontId="10" fillId="7" borderId="1" xfId="0" applyFont="1" applyFill="1" applyBorder="1" applyAlignment="1">
      <alignment horizontal="center" vertical="center" wrapText="1"/>
    </xf>
    <xf numFmtId="0" fontId="25" fillId="2" borderId="3" xfId="0" applyFont="1" applyFill="1" applyBorder="1" applyAlignment="1">
      <alignment horizontal="center" vertical="center"/>
    </xf>
    <xf numFmtId="0" fontId="25" fillId="2" borderId="4" xfId="0" applyFont="1" applyFill="1" applyBorder="1" applyAlignment="1">
      <alignment horizontal="center" vertical="center"/>
    </xf>
    <xf numFmtId="0" fontId="25" fillId="2" borderId="5" xfId="0" applyFont="1" applyFill="1" applyBorder="1" applyAlignment="1">
      <alignment horizontal="center" vertical="center"/>
    </xf>
    <xf numFmtId="0" fontId="29" fillId="2" borderId="11" xfId="0" applyFont="1" applyFill="1" applyBorder="1" applyAlignment="1">
      <alignment horizontal="center" vertical="center"/>
    </xf>
    <xf numFmtId="0" fontId="29" fillId="2" borderId="6" xfId="0" applyFont="1" applyFill="1" applyBorder="1" applyAlignment="1">
      <alignment horizontal="center" vertical="center"/>
    </xf>
    <xf numFmtId="0" fontId="29" fillId="2" borderId="12" xfId="0" applyFont="1" applyFill="1" applyBorder="1" applyAlignment="1">
      <alignment horizontal="center" vertical="center"/>
    </xf>
    <xf numFmtId="0" fontId="29" fillId="2" borderId="8" xfId="0" applyFont="1" applyFill="1" applyBorder="1" applyAlignment="1">
      <alignment horizontal="center" vertical="center"/>
    </xf>
    <xf numFmtId="0" fontId="29" fillId="2" borderId="2" xfId="0" applyFont="1" applyFill="1" applyBorder="1" applyAlignment="1">
      <alignment horizontal="center" vertical="center"/>
    </xf>
    <xf numFmtId="0" fontId="29" fillId="2" borderId="9" xfId="0" applyFont="1" applyFill="1" applyBorder="1" applyAlignment="1">
      <alignment horizontal="center" vertical="center"/>
    </xf>
    <xf numFmtId="0" fontId="10" fillId="4" borderId="11" xfId="0" applyFont="1" applyFill="1" applyBorder="1" applyAlignment="1">
      <alignment horizontal="center" vertical="center" wrapText="1"/>
    </xf>
    <xf numFmtId="0" fontId="10" fillId="4" borderId="6" xfId="0" applyFont="1" applyFill="1" applyBorder="1" applyAlignment="1">
      <alignment horizontal="center" vertical="center" wrapText="1"/>
    </xf>
    <xf numFmtId="0" fontId="10" fillId="4" borderId="12" xfId="0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 wrapText="1"/>
    </xf>
    <xf numFmtId="0" fontId="10" fillId="4" borderId="9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4" borderId="11" xfId="0" applyFont="1" applyFill="1" applyBorder="1" applyAlignment="1">
      <alignment horizontal="center" vertical="center"/>
    </xf>
    <xf numFmtId="0" fontId="10" fillId="4" borderId="6" xfId="0" applyFont="1" applyFill="1" applyBorder="1" applyAlignment="1">
      <alignment horizontal="center" vertical="center"/>
    </xf>
    <xf numFmtId="0" fontId="10" fillId="4" borderId="12" xfId="0" applyFont="1" applyFill="1" applyBorder="1" applyAlignment="1">
      <alignment horizontal="center" vertical="center"/>
    </xf>
    <xf numFmtId="0" fontId="10" fillId="4" borderId="8" xfId="0" applyFont="1" applyFill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/>
    </xf>
    <xf numFmtId="0" fontId="10" fillId="4" borderId="9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</cellXfs>
  <cellStyles count="4">
    <cellStyle name="Гиперссылка" xfId="1" builtinId="8"/>
    <cellStyle name="Обычный" xfId="0" builtinId="0"/>
    <cellStyle name="Обычный 2" xfId="3" xr:uid="{DA05663A-A779-4405-B978-07E937F4DD52}"/>
    <cellStyle name="Процентный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11</xdr:row>
      <xdr:rowOff>165385</xdr:rowOff>
    </xdr:from>
    <xdr:to>
      <xdr:col>19</xdr:col>
      <xdr:colOff>13607</xdr:colOff>
      <xdr:row>22</xdr:row>
      <xdr:rowOff>126016</xdr:rowOff>
    </xdr:to>
    <xdr:pic>
      <xdr:nvPicPr>
        <xdr:cNvPr id="4" name="Рисунок 3" descr="WhatsApp Image 2023-04-03 at 1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00857" y="2410564"/>
          <a:ext cx="2775857" cy="22058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13608</xdr:colOff>
      <xdr:row>22</xdr:row>
      <xdr:rowOff>114300</xdr:rowOff>
    </xdr:from>
    <xdr:to>
      <xdr:col>19</xdr:col>
      <xdr:colOff>43544</xdr:colOff>
      <xdr:row>32</xdr:row>
      <xdr:rowOff>206829</xdr:rowOff>
    </xdr:to>
    <xdr:pic>
      <xdr:nvPicPr>
        <xdr:cNvPr id="3" name="Рисунок 2" descr="D:\Загрузки\WhatsApp Image 2023-11-01 at 16.44.12.jpe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74637" y="4904014"/>
          <a:ext cx="3077936" cy="2269672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etalltorg.kg.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>
    <pageSetUpPr fitToPage="1"/>
  </sheetPr>
  <dimension ref="A1:Y115"/>
  <sheetViews>
    <sheetView zoomScale="70" zoomScaleNormal="70" zoomScaleSheetLayoutView="59" workbookViewId="0">
      <selection activeCell="J80" sqref="J80"/>
    </sheetView>
  </sheetViews>
  <sheetFormatPr defaultColWidth="9.140625" defaultRowHeight="16.5" x14ac:dyDescent="0.25"/>
  <cols>
    <col min="1" max="1" width="2.140625" style="1" customWidth="1"/>
    <col min="2" max="2" width="10.42578125" style="1" customWidth="1"/>
    <col min="3" max="3" width="27.140625" style="1" customWidth="1"/>
    <col min="4" max="4" width="15.7109375" style="1" customWidth="1"/>
    <col min="5" max="5" width="13.5703125" style="1" customWidth="1"/>
    <col min="6" max="6" width="17.28515625" style="1" customWidth="1"/>
    <col min="7" max="8" width="11.28515625" style="1" customWidth="1"/>
    <col min="9" max="9" width="7.140625" style="1" customWidth="1"/>
    <col min="10" max="10" width="16.140625" style="1" customWidth="1"/>
    <col min="11" max="11" width="15.7109375" style="1" customWidth="1"/>
    <col min="12" max="12" width="13.42578125" style="1" customWidth="1"/>
    <col min="13" max="13" width="22.140625" style="1" customWidth="1"/>
    <col min="14" max="14" width="12.28515625" style="1" customWidth="1"/>
    <col min="15" max="16" width="16.140625" style="1" customWidth="1"/>
    <col min="17" max="17" width="29.140625" style="1" customWidth="1"/>
    <col min="18" max="18" width="9.85546875" style="1" customWidth="1"/>
    <col min="19" max="19" width="5.5703125" style="1" customWidth="1"/>
    <col min="20" max="16384" width="9.140625" style="1"/>
  </cols>
  <sheetData>
    <row r="1" spans="1:25" ht="17.100000000000001" customHeight="1" x14ac:dyDescent="0.25">
      <c r="A1" s="1" t="s">
        <v>375</v>
      </c>
      <c r="B1" s="77" t="s">
        <v>416</v>
      </c>
      <c r="C1" s="77"/>
      <c r="D1" s="77"/>
      <c r="E1" s="77"/>
      <c r="F1" s="77"/>
      <c r="G1" s="2"/>
      <c r="H1" s="2"/>
      <c r="I1" s="3"/>
      <c r="J1" s="73" t="s">
        <v>531</v>
      </c>
      <c r="K1" s="73"/>
      <c r="L1" s="73"/>
      <c r="M1" s="73"/>
      <c r="N1" s="73"/>
      <c r="O1" s="73"/>
      <c r="P1" s="73"/>
      <c r="Q1" s="73"/>
      <c r="R1" s="73"/>
      <c r="S1" s="73"/>
    </row>
    <row r="2" spans="1:25" ht="17.100000000000001" customHeight="1" x14ac:dyDescent="0.25">
      <c r="B2" s="77"/>
      <c r="C2" s="77"/>
      <c r="D2" s="77"/>
      <c r="E2" s="77"/>
      <c r="F2" s="77"/>
      <c r="G2" s="2"/>
      <c r="H2" s="2"/>
      <c r="I2" s="3"/>
      <c r="J2" s="73"/>
      <c r="K2" s="73"/>
      <c r="L2" s="73"/>
      <c r="M2" s="73"/>
      <c r="N2" s="73"/>
      <c r="O2" s="73"/>
      <c r="P2" s="73"/>
      <c r="Q2" s="73"/>
      <c r="R2" s="73"/>
      <c r="S2" s="73"/>
    </row>
    <row r="3" spans="1:25" ht="17.100000000000001" customHeight="1" x14ac:dyDescent="0.25">
      <c r="B3" s="78" t="s">
        <v>110</v>
      </c>
      <c r="C3" s="79" t="s">
        <v>381</v>
      </c>
      <c r="D3" s="79" t="s">
        <v>247</v>
      </c>
      <c r="E3" s="79" t="s">
        <v>15</v>
      </c>
      <c r="F3" s="78" t="s">
        <v>345</v>
      </c>
      <c r="G3" s="72"/>
      <c r="H3" s="72"/>
      <c r="I3" s="3"/>
      <c r="J3" s="73"/>
      <c r="K3" s="73"/>
      <c r="L3" s="73"/>
      <c r="M3" s="73"/>
      <c r="N3" s="73"/>
      <c r="O3" s="73"/>
      <c r="P3" s="73"/>
      <c r="Q3" s="73"/>
      <c r="R3" s="73"/>
      <c r="S3" s="73"/>
    </row>
    <row r="4" spans="1:25" ht="17.100000000000001" customHeight="1" x14ac:dyDescent="0.25">
      <c r="B4" s="78"/>
      <c r="C4" s="79"/>
      <c r="D4" s="79"/>
      <c r="E4" s="79"/>
      <c r="F4" s="78"/>
      <c r="G4" s="72"/>
      <c r="H4" s="72"/>
      <c r="I4" s="3"/>
      <c r="J4" s="74" t="s">
        <v>532</v>
      </c>
      <c r="K4" s="74"/>
      <c r="L4" s="74"/>
      <c r="M4" s="74"/>
      <c r="N4" s="74"/>
      <c r="O4" s="4"/>
      <c r="P4" s="4"/>
      <c r="Q4" s="80" t="s">
        <v>569</v>
      </c>
      <c r="R4" s="81"/>
      <c r="S4" s="81"/>
    </row>
    <row r="5" spans="1:25" ht="17.100000000000001" customHeight="1" x14ac:dyDescent="0.3">
      <c r="B5" s="5">
        <v>1</v>
      </c>
      <c r="C5" s="5" t="s">
        <v>299</v>
      </c>
      <c r="D5" s="6">
        <v>7.59</v>
      </c>
      <c r="E5" s="5" t="s">
        <v>106</v>
      </c>
      <c r="F5" s="7">
        <v>620</v>
      </c>
      <c r="G5" s="37"/>
      <c r="H5" s="19"/>
      <c r="J5" s="74"/>
      <c r="K5" s="74"/>
      <c r="L5" s="74"/>
      <c r="M5" s="74"/>
      <c r="N5" s="74"/>
      <c r="O5" s="4"/>
      <c r="P5" s="4"/>
      <c r="Q5" s="81"/>
      <c r="R5" s="81"/>
      <c r="S5" s="81"/>
    </row>
    <row r="6" spans="1:25" ht="17.100000000000001" customHeight="1" x14ac:dyDescent="0.3">
      <c r="B6" s="5">
        <v>2</v>
      </c>
      <c r="C6" s="5" t="s">
        <v>300</v>
      </c>
      <c r="D6" s="6">
        <v>9.0449999999999999</v>
      </c>
      <c r="E6" s="5" t="s">
        <v>106</v>
      </c>
      <c r="F6" s="7">
        <v>730</v>
      </c>
      <c r="G6" s="37"/>
      <c r="H6" s="19"/>
      <c r="J6" s="74"/>
      <c r="K6" s="74"/>
      <c r="L6" s="74"/>
      <c r="M6" s="74"/>
      <c r="N6" s="74"/>
      <c r="O6" s="4"/>
      <c r="P6" s="4"/>
      <c r="Q6" s="81"/>
      <c r="R6" s="81"/>
      <c r="S6" s="81"/>
    </row>
    <row r="7" spans="1:25" ht="17.100000000000001" customHeight="1" x14ac:dyDescent="0.3">
      <c r="B7" s="5">
        <v>3</v>
      </c>
      <c r="C7" s="5" t="s">
        <v>301</v>
      </c>
      <c r="D7" s="6">
        <v>10.64</v>
      </c>
      <c r="E7" s="5" t="s">
        <v>106</v>
      </c>
      <c r="F7" s="7">
        <v>860</v>
      </c>
      <c r="G7" s="37"/>
      <c r="H7" s="19"/>
      <c r="J7" s="75" t="s">
        <v>567</v>
      </c>
      <c r="K7" s="75"/>
      <c r="L7" s="75"/>
      <c r="M7" s="75"/>
      <c r="N7" s="75"/>
      <c r="O7" s="9"/>
      <c r="P7" s="9"/>
      <c r="Q7" s="76" t="s">
        <v>565</v>
      </c>
      <c r="R7" s="76"/>
      <c r="S7" s="76"/>
    </row>
    <row r="8" spans="1:25" ht="17.100000000000001" customHeight="1" x14ac:dyDescent="0.3">
      <c r="B8" s="5">
        <v>4</v>
      </c>
      <c r="C8" s="5" t="s">
        <v>406</v>
      </c>
      <c r="D8" s="6">
        <v>13.81</v>
      </c>
      <c r="E8" s="5" t="s">
        <v>106</v>
      </c>
      <c r="F8" s="7">
        <v>1090</v>
      </c>
      <c r="G8" s="37"/>
      <c r="H8" s="19"/>
      <c r="J8" s="75"/>
      <c r="K8" s="75"/>
      <c r="L8" s="75"/>
      <c r="M8" s="75"/>
      <c r="N8" s="75"/>
      <c r="O8" s="9"/>
      <c r="P8" s="9"/>
      <c r="Q8" s="76"/>
      <c r="R8" s="76"/>
      <c r="S8" s="76"/>
    </row>
    <row r="9" spans="1:25" ht="17.100000000000001" customHeight="1" x14ac:dyDescent="0.3">
      <c r="B9" s="5">
        <v>5</v>
      </c>
      <c r="C9" s="5" t="s">
        <v>302</v>
      </c>
      <c r="D9" s="6">
        <v>14</v>
      </c>
      <c r="E9" s="5" t="s">
        <v>106</v>
      </c>
      <c r="F9" s="7">
        <v>1110</v>
      </c>
      <c r="G9" s="37"/>
      <c r="H9" s="19"/>
      <c r="J9" s="75" t="s">
        <v>539</v>
      </c>
      <c r="K9" s="75"/>
      <c r="L9" s="75"/>
      <c r="M9" s="75"/>
      <c r="N9" s="75"/>
      <c r="O9" s="10"/>
      <c r="P9" s="10"/>
      <c r="Q9" s="76" t="s">
        <v>271</v>
      </c>
      <c r="R9" s="76"/>
      <c r="S9" s="76"/>
      <c r="Y9" s="1" t="s">
        <v>375</v>
      </c>
    </row>
    <row r="10" spans="1:25" ht="17.100000000000001" customHeight="1" x14ac:dyDescent="0.3">
      <c r="B10" s="5">
        <v>6</v>
      </c>
      <c r="C10" s="5" t="s">
        <v>303</v>
      </c>
      <c r="D10" s="11">
        <v>15.79</v>
      </c>
      <c r="E10" s="5" t="s">
        <v>106</v>
      </c>
      <c r="F10" s="7">
        <v>1240</v>
      </c>
      <c r="G10" s="37"/>
      <c r="H10" s="19"/>
      <c r="J10" s="75"/>
      <c r="K10" s="75"/>
      <c r="L10" s="75"/>
      <c r="M10" s="75"/>
      <c r="N10" s="75"/>
      <c r="O10" s="10"/>
      <c r="P10" s="10"/>
      <c r="Q10" s="76"/>
      <c r="R10" s="76"/>
      <c r="S10" s="76"/>
    </row>
    <row r="11" spans="1:25" ht="17.100000000000001" customHeight="1" x14ac:dyDescent="0.3">
      <c r="B11" s="5">
        <v>7</v>
      </c>
      <c r="C11" s="5" t="s">
        <v>304</v>
      </c>
      <c r="D11" s="6">
        <v>17.55</v>
      </c>
      <c r="E11" s="5" t="s">
        <v>106</v>
      </c>
      <c r="F11" s="7">
        <v>1385</v>
      </c>
      <c r="G11" s="37"/>
      <c r="H11" s="19"/>
      <c r="J11" s="75" t="s">
        <v>566</v>
      </c>
      <c r="K11" s="75"/>
      <c r="L11" s="75"/>
      <c r="M11" s="75"/>
      <c r="N11" s="75"/>
      <c r="O11" s="10"/>
      <c r="P11" s="10"/>
      <c r="Q11" s="92" t="s">
        <v>126</v>
      </c>
      <c r="R11" s="92"/>
      <c r="S11" s="92"/>
    </row>
    <row r="12" spans="1:25" ht="17.100000000000001" customHeight="1" x14ac:dyDescent="0.25">
      <c r="B12" s="5">
        <v>8</v>
      </c>
      <c r="C12" s="5" t="s">
        <v>305</v>
      </c>
      <c r="D12" s="5">
        <v>18.64</v>
      </c>
      <c r="E12" s="5" t="s">
        <v>106</v>
      </c>
      <c r="F12" s="7">
        <v>1480</v>
      </c>
      <c r="G12" s="37"/>
      <c r="H12" s="19"/>
      <c r="J12" s="75"/>
      <c r="K12" s="75"/>
      <c r="L12" s="75"/>
      <c r="M12" s="75"/>
      <c r="N12" s="75"/>
      <c r="O12" s="10"/>
      <c r="P12" s="10"/>
      <c r="Q12" s="92"/>
      <c r="R12" s="92"/>
      <c r="S12" s="92"/>
    </row>
    <row r="13" spans="1:25" ht="17.100000000000001" customHeight="1" x14ac:dyDescent="0.25">
      <c r="B13" s="5">
        <v>9</v>
      </c>
      <c r="C13" s="5" t="s">
        <v>306</v>
      </c>
      <c r="D13" s="5">
        <v>21.34</v>
      </c>
      <c r="E13" s="5" t="s">
        <v>106</v>
      </c>
      <c r="F13" s="7">
        <v>1700</v>
      </c>
      <c r="G13" s="37"/>
      <c r="H13" s="19"/>
      <c r="J13" s="84" t="s">
        <v>262</v>
      </c>
      <c r="K13" s="84"/>
      <c r="L13" s="84"/>
      <c r="M13" s="84"/>
      <c r="N13" s="84"/>
      <c r="O13" s="10"/>
      <c r="P13" s="10"/>
      <c r="Q13" s="12"/>
      <c r="R13" s="12"/>
      <c r="S13" s="12"/>
    </row>
    <row r="14" spans="1:25" ht="17.100000000000001" customHeight="1" x14ac:dyDescent="0.25">
      <c r="B14" s="5">
        <v>10</v>
      </c>
      <c r="C14" s="5" t="s">
        <v>306</v>
      </c>
      <c r="D14" s="5">
        <v>22.44</v>
      </c>
      <c r="E14" s="5" t="s">
        <v>107</v>
      </c>
      <c r="F14" s="7">
        <v>1720</v>
      </c>
      <c r="G14" s="37"/>
      <c r="H14" s="19"/>
      <c r="J14" s="84"/>
      <c r="K14" s="84"/>
      <c r="L14" s="84"/>
      <c r="M14" s="84"/>
      <c r="N14" s="84"/>
      <c r="O14" s="10"/>
      <c r="P14" s="10"/>
      <c r="Q14" s="12"/>
      <c r="R14" s="12"/>
      <c r="S14" s="12"/>
    </row>
    <row r="15" spans="1:25" ht="17.100000000000001" customHeight="1" x14ac:dyDescent="0.25">
      <c r="B15" s="5">
        <v>11</v>
      </c>
      <c r="C15" s="5" t="s">
        <v>307</v>
      </c>
      <c r="D15" s="13">
        <v>23.16</v>
      </c>
      <c r="E15" s="5" t="s">
        <v>106</v>
      </c>
      <c r="F15" s="7">
        <v>1830</v>
      </c>
      <c r="G15" s="37"/>
      <c r="H15" s="19"/>
      <c r="J15" s="85" t="s">
        <v>429</v>
      </c>
      <c r="K15" s="85"/>
      <c r="L15" s="85"/>
      <c r="M15" s="85"/>
      <c r="N15" s="85"/>
      <c r="Q15" s="12"/>
      <c r="R15" s="12"/>
      <c r="S15" s="12"/>
      <c r="U15" s="1" t="s">
        <v>375</v>
      </c>
    </row>
    <row r="16" spans="1:25" ht="17.100000000000001" customHeight="1" x14ac:dyDescent="0.25">
      <c r="B16" s="5">
        <v>12</v>
      </c>
      <c r="C16" s="5" t="s">
        <v>307</v>
      </c>
      <c r="D16" s="5">
        <v>25</v>
      </c>
      <c r="E16" s="5" t="s">
        <v>107</v>
      </c>
      <c r="F16" s="7">
        <v>1750</v>
      </c>
      <c r="G16" s="37"/>
      <c r="H16" s="19"/>
      <c r="J16" s="85"/>
      <c r="K16" s="85"/>
      <c r="L16" s="85"/>
      <c r="M16" s="85"/>
      <c r="N16" s="85"/>
      <c r="O16" s="14"/>
      <c r="P16" s="14"/>
      <c r="Q16" s="12"/>
      <c r="R16" s="12"/>
      <c r="S16" s="12"/>
    </row>
    <row r="17" spans="2:19" ht="17.100000000000001" customHeight="1" x14ac:dyDescent="0.25">
      <c r="B17" s="5">
        <v>13</v>
      </c>
      <c r="C17" s="5" t="s">
        <v>308</v>
      </c>
      <c r="D17" s="5">
        <v>27.672000000000001</v>
      </c>
      <c r="E17" s="5" t="s">
        <v>107</v>
      </c>
      <c r="F17" s="7">
        <v>1830</v>
      </c>
      <c r="G17" s="37"/>
      <c r="H17" s="19"/>
      <c r="J17" s="86" t="s">
        <v>273</v>
      </c>
      <c r="K17" s="86"/>
      <c r="L17" s="86"/>
      <c r="M17" s="86"/>
      <c r="N17" s="86"/>
      <c r="O17" s="14"/>
      <c r="P17" s="14"/>
      <c r="Q17" s="12"/>
      <c r="R17" s="12"/>
      <c r="S17" s="12"/>
    </row>
    <row r="18" spans="2:19" ht="16.899999999999999" customHeight="1" x14ac:dyDescent="0.25">
      <c r="B18" s="5">
        <v>14</v>
      </c>
      <c r="C18" s="5" t="s">
        <v>308</v>
      </c>
      <c r="D18" s="5">
        <v>28.41</v>
      </c>
      <c r="E18" s="5" t="s">
        <v>106</v>
      </c>
      <c r="F18" s="7">
        <v>2250</v>
      </c>
      <c r="G18" s="37"/>
      <c r="H18" s="19"/>
      <c r="J18" s="87"/>
      <c r="K18" s="87"/>
      <c r="L18" s="87"/>
      <c r="M18" s="87"/>
      <c r="N18" s="87"/>
      <c r="O18" s="14"/>
      <c r="P18" s="14"/>
      <c r="Q18" s="12"/>
      <c r="R18" s="12"/>
      <c r="S18" s="12"/>
    </row>
    <row r="19" spans="2:19" ht="17.100000000000001" customHeight="1" x14ac:dyDescent="0.25">
      <c r="B19" s="5">
        <v>15</v>
      </c>
      <c r="C19" s="5" t="s">
        <v>468</v>
      </c>
      <c r="D19" s="5">
        <v>30.58</v>
      </c>
      <c r="E19" s="5" t="s">
        <v>107</v>
      </c>
      <c r="F19" s="7">
        <v>2020</v>
      </c>
      <c r="G19" s="37"/>
      <c r="H19" s="64"/>
      <c r="J19" s="88" t="s">
        <v>109</v>
      </c>
      <c r="K19" s="88" t="s">
        <v>150</v>
      </c>
      <c r="L19" s="21" t="s">
        <v>119</v>
      </c>
      <c r="M19" s="21" t="s">
        <v>119</v>
      </c>
      <c r="N19" s="90" t="s">
        <v>374</v>
      </c>
      <c r="Q19" s="12"/>
      <c r="R19" s="12"/>
      <c r="S19" s="12"/>
    </row>
    <row r="20" spans="2:19" ht="17.100000000000001" customHeight="1" x14ac:dyDescent="0.25">
      <c r="B20" s="5">
        <v>16</v>
      </c>
      <c r="C20" s="5" t="s">
        <v>468</v>
      </c>
      <c r="D20" s="5">
        <v>29.23</v>
      </c>
      <c r="E20" s="5" t="s">
        <v>106</v>
      </c>
      <c r="F20" s="7">
        <v>2310</v>
      </c>
      <c r="G20" s="37"/>
      <c r="H20" s="64"/>
      <c r="J20" s="89"/>
      <c r="K20" s="89"/>
      <c r="L20" s="61" t="s">
        <v>120</v>
      </c>
      <c r="M20" s="61" t="s">
        <v>163</v>
      </c>
      <c r="N20" s="91"/>
      <c r="O20" s="15"/>
      <c r="P20" s="15"/>
    </row>
    <row r="21" spans="2:19" ht="17.100000000000001" customHeight="1" x14ac:dyDescent="0.25">
      <c r="B21" s="5">
        <v>17</v>
      </c>
      <c r="C21" s="5" t="s">
        <v>309</v>
      </c>
      <c r="D21" s="13">
        <f>60690/1902</f>
        <v>31.90851735015773</v>
      </c>
      <c r="E21" s="5" t="s">
        <v>107</v>
      </c>
      <c r="F21" s="7">
        <v>2080</v>
      </c>
      <c r="G21" s="37"/>
      <c r="H21" s="64"/>
      <c r="J21" s="62" t="s">
        <v>237</v>
      </c>
      <c r="K21" s="62" t="s">
        <v>238</v>
      </c>
      <c r="L21" s="62"/>
      <c r="M21" s="62">
        <v>73</v>
      </c>
      <c r="N21" s="62">
        <v>0.22</v>
      </c>
      <c r="O21" s="16"/>
      <c r="P21" s="16"/>
    </row>
    <row r="22" spans="2:19" ht="16.899999999999999" customHeight="1" x14ac:dyDescent="0.25">
      <c r="B22" s="5">
        <v>18</v>
      </c>
      <c r="C22" s="5" t="s">
        <v>309</v>
      </c>
      <c r="D22" s="5">
        <v>31.83</v>
      </c>
      <c r="E22" s="5" t="s">
        <v>106</v>
      </c>
      <c r="F22" s="7">
        <v>2515</v>
      </c>
      <c r="G22" s="37"/>
      <c r="H22" s="64"/>
      <c r="J22" s="62" t="s">
        <v>198</v>
      </c>
      <c r="K22" s="5" t="s">
        <v>238</v>
      </c>
      <c r="L22" s="62"/>
      <c r="M22" s="62">
        <v>72</v>
      </c>
      <c r="N22" s="62">
        <v>0.32</v>
      </c>
      <c r="O22" s="17"/>
      <c r="P22" s="17"/>
    </row>
    <row r="23" spans="2:19" ht="17.100000000000001" customHeight="1" x14ac:dyDescent="0.25">
      <c r="B23" s="5">
        <v>19</v>
      </c>
      <c r="C23" s="5" t="s">
        <v>310</v>
      </c>
      <c r="D23" s="5">
        <v>39.729999999999997</v>
      </c>
      <c r="E23" s="5" t="s">
        <v>107</v>
      </c>
      <c r="F23" s="7">
        <v>2545</v>
      </c>
      <c r="G23" s="37"/>
      <c r="H23" s="64"/>
      <c r="J23" s="5" t="s">
        <v>152</v>
      </c>
      <c r="K23" s="5">
        <v>11.75</v>
      </c>
      <c r="L23" s="7">
        <f t="shared" ref="L23:L33" si="0">SUMPRODUCT(M23*N23)</f>
        <v>44.02</v>
      </c>
      <c r="M23" s="5">
        <v>71</v>
      </c>
      <c r="N23" s="5">
        <v>0.62</v>
      </c>
      <c r="O23" s="18"/>
      <c r="P23" s="18"/>
    </row>
    <row r="24" spans="2:19" ht="16.899999999999999" customHeight="1" x14ac:dyDescent="0.25">
      <c r="B24" s="5">
        <v>20</v>
      </c>
      <c r="C24" s="5" t="s">
        <v>311</v>
      </c>
      <c r="D24" s="5">
        <v>44.79</v>
      </c>
      <c r="E24" s="5" t="s">
        <v>107</v>
      </c>
      <c r="F24" s="7">
        <v>2870</v>
      </c>
      <c r="G24" s="37"/>
      <c r="H24" s="64"/>
      <c r="J24" s="5" t="s">
        <v>153</v>
      </c>
      <c r="K24" s="5">
        <v>11.75</v>
      </c>
      <c r="L24" s="7">
        <f t="shared" si="0"/>
        <v>62.300000000000004</v>
      </c>
      <c r="M24" s="5">
        <v>70</v>
      </c>
      <c r="N24" s="5">
        <v>0.89</v>
      </c>
      <c r="O24" s="18"/>
      <c r="P24" s="18"/>
    </row>
    <row r="25" spans="2:19" ht="17.100000000000001" customHeight="1" x14ac:dyDescent="0.25">
      <c r="B25" s="5">
        <v>21</v>
      </c>
      <c r="C25" s="5" t="s">
        <v>443</v>
      </c>
      <c r="D25" s="5">
        <v>45.99</v>
      </c>
      <c r="E25" s="5" t="s">
        <v>107</v>
      </c>
      <c r="F25" s="7">
        <v>2945</v>
      </c>
      <c r="G25" s="37"/>
      <c r="H25" s="64"/>
      <c r="J25" s="5" t="s">
        <v>154</v>
      </c>
      <c r="K25" s="5">
        <v>11.75</v>
      </c>
      <c r="L25" s="7">
        <f t="shared" si="0"/>
        <v>83.49</v>
      </c>
      <c r="M25" s="5">
        <v>69</v>
      </c>
      <c r="N25" s="5">
        <v>1.21</v>
      </c>
      <c r="O25" s="17"/>
      <c r="P25" s="17"/>
    </row>
    <row r="26" spans="2:19" ht="17.100000000000001" customHeight="1" x14ac:dyDescent="0.25">
      <c r="B26" s="5">
        <v>22</v>
      </c>
      <c r="C26" s="5" t="s">
        <v>312</v>
      </c>
      <c r="D26" s="5">
        <v>48.09</v>
      </c>
      <c r="E26" s="5" t="s">
        <v>107</v>
      </c>
      <c r="F26" s="7">
        <v>3080</v>
      </c>
      <c r="G26" s="37"/>
      <c r="H26" s="64"/>
      <c r="J26" s="5" t="s">
        <v>155</v>
      </c>
      <c r="K26" s="5">
        <v>11.75</v>
      </c>
      <c r="L26" s="7">
        <f t="shared" si="0"/>
        <v>109.02000000000001</v>
      </c>
      <c r="M26" s="5">
        <v>69</v>
      </c>
      <c r="N26" s="5">
        <v>1.58</v>
      </c>
      <c r="O26" s="17"/>
      <c r="P26" s="17"/>
    </row>
    <row r="27" spans="2:19" ht="17.100000000000001" customHeight="1" x14ac:dyDescent="0.25">
      <c r="B27" s="5">
        <v>23</v>
      </c>
      <c r="C27" s="5" t="s">
        <v>313</v>
      </c>
      <c r="D27" s="5">
        <v>57.97</v>
      </c>
      <c r="E27" s="5" t="s">
        <v>107</v>
      </c>
      <c r="F27" s="7">
        <v>3710</v>
      </c>
      <c r="G27" s="37"/>
      <c r="H27" s="64"/>
      <c r="J27" s="5" t="s">
        <v>156</v>
      </c>
      <c r="K27" s="5">
        <v>11.75</v>
      </c>
      <c r="L27" s="7">
        <f t="shared" si="0"/>
        <v>138</v>
      </c>
      <c r="M27" s="5">
        <v>69</v>
      </c>
      <c r="N27" s="13">
        <v>2</v>
      </c>
      <c r="O27" s="17"/>
      <c r="P27" s="17"/>
    </row>
    <row r="28" spans="2:19" ht="17.100000000000001" customHeight="1" x14ac:dyDescent="0.25">
      <c r="B28" s="5">
        <v>24</v>
      </c>
      <c r="C28" s="5" t="s">
        <v>314</v>
      </c>
      <c r="D28" s="5">
        <v>63.79</v>
      </c>
      <c r="E28" s="5" t="s">
        <v>107</v>
      </c>
      <c r="F28" s="7">
        <v>4090</v>
      </c>
      <c r="G28" s="37"/>
      <c r="H28" s="64"/>
      <c r="J28" s="5" t="s">
        <v>157</v>
      </c>
      <c r="K28" s="5">
        <v>11.75</v>
      </c>
      <c r="L28" s="7">
        <f t="shared" si="0"/>
        <v>170.43</v>
      </c>
      <c r="M28" s="5">
        <v>69</v>
      </c>
      <c r="N28" s="5">
        <v>2.4700000000000002</v>
      </c>
      <c r="O28" s="17"/>
      <c r="P28" s="17"/>
    </row>
    <row r="29" spans="2:19" ht="17.100000000000001" customHeight="1" x14ac:dyDescent="0.25">
      <c r="B29" s="5"/>
      <c r="C29" s="5"/>
      <c r="D29" s="5"/>
      <c r="E29" s="5"/>
      <c r="F29" s="5"/>
      <c r="G29" s="37"/>
      <c r="H29" s="49"/>
      <c r="J29" s="5" t="s">
        <v>158</v>
      </c>
      <c r="K29" s="5">
        <v>11.75</v>
      </c>
      <c r="L29" s="7">
        <f t="shared" si="0"/>
        <v>205.62</v>
      </c>
      <c r="M29" s="5">
        <v>69</v>
      </c>
      <c r="N29" s="5">
        <v>2.98</v>
      </c>
      <c r="O29" s="17"/>
      <c r="P29" s="17"/>
    </row>
    <row r="30" spans="2:19" ht="17.100000000000001" customHeight="1" x14ac:dyDescent="0.25">
      <c r="B30" s="5">
        <v>1</v>
      </c>
      <c r="C30" s="5" t="s">
        <v>504</v>
      </c>
      <c r="D30" s="5">
        <v>14.46</v>
      </c>
      <c r="E30" s="5" t="s">
        <v>106</v>
      </c>
      <c r="F30" s="5">
        <v>1160</v>
      </c>
      <c r="G30" s="37"/>
      <c r="H30" s="19"/>
      <c r="J30" s="5" t="s">
        <v>160</v>
      </c>
      <c r="K30" s="5">
        <v>11.75</v>
      </c>
      <c r="L30" s="7">
        <f t="shared" si="0"/>
        <v>265.65000000000003</v>
      </c>
      <c r="M30" s="5">
        <v>69</v>
      </c>
      <c r="N30" s="5">
        <v>3.85</v>
      </c>
      <c r="O30" s="17"/>
      <c r="P30" s="17"/>
    </row>
    <row r="31" spans="2:19" ht="17.100000000000001" customHeight="1" x14ac:dyDescent="0.25">
      <c r="B31" s="5">
        <v>2</v>
      </c>
      <c r="C31" s="5" t="s">
        <v>529</v>
      </c>
      <c r="D31" s="5">
        <v>19.38</v>
      </c>
      <c r="E31" s="5" t="s">
        <v>106</v>
      </c>
      <c r="F31" s="5">
        <v>1530</v>
      </c>
      <c r="G31" s="37"/>
      <c r="H31" s="19"/>
      <c r="J31" s="5" t="s">
        <v>159</v>
      </c>
      <c r="K31" s="5">
        <v>11.75</v>
      </c>
      <c r="L31" s="7">
        <f t="shared" si="0"/>
        <v>333.27</v>
      </c>
      <c r="M31" s="5">
        <v>69</v>
      </c>
      <c r="N31" s="5">
        <v>4.83</v>
      </c>
      <c r="O31" s="18"/>
      <c r="P31" s="18"/>
    </row>
    <row r="32" spans="2:19" ht="17.100000000000001" customHeight="1" x14ac:dyDescent="0.25">
      <c r="B32" s="5">
        <v>3</v>
      </c>
      <c r="C32" s="5" t="s">
        <v>474</v>
      </c>
      <c r="D32" s="5">
        <v>20</v>
      </c>
      <c r="E32" s="5" t="s">
        <v>106</v>
      </c>
      <c r="F32" s="5">
        <v>1580</v>
      </c>
      <c r="G32" s="37"/>
      <c r="H32" s="19"/>
      <c r="J32" s="5" t="s">
        <v>161</v>
      </c>
      <c r="K32" s="5">
        <v>11.75</v>
      </c>
      <c r="L32" s="7">
        <f t="shared" si="0"/>
        <v>435.39</v>
      </c>
      <c r="M32" s="5">
        <v>69</v>
      </c>
      <c r="N32" s="5">
        <v>6.31</v>
      </c>
      <c r="O32" s="18"/>
      <c r="P32" s="18"/>
    </row>
    <row r="33" spans="2:19" ht="17.100000000000001" customHeight="1" x14ac:dyDescent="0.25">
      <c r="B33" s="5">
        <v>4</v>
      </c>
      <c r="C33" s="5" t="s">
        <v>435</v>
      </c>
      <c r="D33" s="5">
        <v>21.324000000000002</v>
      </c>
      <c r="E33" s="5" t="s">
        <v>106</v>
      </c>
      <c r="F33" s="20">
        <v>1685</v>
      </c>
      <c r="G33" s="37"/>
      <c r="H33" s="19"/>
      <c r="J33" s="5" t="s">
        <v>213</v>
      </c>
      <c r="K33" s="5">
        <v>11.75</v>
      </c>
      <c r="L33" s="7">
        <f t="shared" si="0"/>
        <v>552</v>
      </c>
      <c r="M33" s="5">
        <v>69</v>
      </c>
      <c r="N33" s="13">
        <v>8</v>
      </c>
      <c r="O33" s="18"/>
      <c r="P33" s="18"/>
    </row>
    <row r="34" spans="2:19" ht="17.100000000000001" customHeight="1" x14ac:dyDescent="0.25">
      <c r="B34" s="5">
        <v>5</v>
      </c>
      <c r="C34" s="5" t="s">
        <v>316</v>
      </c>
      <c r="D34" s="5">
        <v>21.65</v>
      </c>
      <c r="E34" s="5" t="s">
        <v>106</v>
      </c>
      <c r="F34" s="7">
        <v>1710</v>
      </c>
      <c r="G34" s="37"/>
      <c r="H34" s="19"/>
      <c r="J34" s="68" t="s">
        <v>275</v>
      </c>
      <c r="K34" s="68"/>
      <c r="L34" s="68"/>
      <c r="M34" s="68"/>
      <c r="N34" s="68"/>
      <c r="O34" s="18"/>
      <c r="P34" s="18"/>
      <c r="Q34" s="93" t="s">
        <v>292</v>
      </c>
      <c r="R34" s="93"/>
      <c r="S34" s="93"/>
    </row>
    <row r="35" spans="2:19" ht="17.100000000000001" customHeight="1" x14ac:dyDescent="0.25">
      <c r="B35" s="5">
        <v>6</v>
      </c>
      <c r="C35" s="5" t="s">
        <v>315</v>
      </c>
      <c r="D35" s="5">
        <v>24.53</v>
      </c>
      <c r="E35" s="5" t="s">
        <v>106</v>
      </c>
      <c r="F35" s="7">
        <v>1940</v>
      </c>
      <c r="G35" s="37"/>
      <c r="H35" s="19"/>
      <c r="J35" s="69"/>
      <c r="K35" s="69"/>
      <c r="L35" s="69"/>
      <c r="M35" s="69"/>
      <c r="N35" s="69"/>
      <c r="O35" s="18"/>
      <c r="P35" s="18"/>
      <c r="Q35" s="94" t="s">
        <v>277</v>
      </c>
      <c r="R35" s="94"/>
      <c r="S35" s="94"/>
    </row>
    <row r="36" spans="2:19" ht="17.100000000000001" customHeight="1" x14ac:dyDescent="0.25">
      <c r="B36" s="5">
        <v>7</v>
      </c>
      <c r="C36" s="5" t="s">
        <v>317</v>
      </c>
      <c r="D36" s="5">
        <v>26.89</v>
      </c>
      <c r="E36" s="5" t="s">
        <v>106</v>
      </c>
      <c r="F36" s="7">
        <v>2125</v>
      </c>
      <c r="G36" s="37"/>
      <c r="H36" s="19"/>
      <c r="J36" s="70" t="s">
        <v>109</v>
      </c>
      <c r="K36" s="70" t="s">
        <v>150</v>
      </c>
      <c r="L36" s="24" t="s">
        <v>119</v>
      </c>
      <c r="M36" s="24" t="s">
        <v>119</v>
      </c>
      <c r="N36" s="70" t="s">
        <v>164</v>
      </c>
      <c r="O36" s="18"/>
      <c r="P36" s="18"/>
      <c r="Q36" s="21" t="s">
        <v>109</v>
      </c>
      <c r="R36" s="99" t="s">
        <v>151</v>
      </c>
      <c r="S36" s="100"/>
    </row>
    <row r="37" spans="2:19" ht="17.100000000000001" customHeight="1" x14ac:dyDescent="0.25">
      <c r="B37" s="5">
        <v>8</v>
      </c>
      <c r="C37" s="5" t="s">
        <v>318</v>
      </c>
      <c r="D37" s="5">
        <v>29.21</v>
      </c>
      <c r="E37" s="5" t="s">
        <v>106</v>
      </c>
      <c r="F37" s="7">
        <v>2310</v>
      </c>
      <c r="G37" s="37"/>
      <c r="H37" s="19"/>
      <c r="J37" s="71"/>
      <c r="K37" s="71"/>
      <c r="L37" s="62" t="s">
        <v>248</v>
      </c>
      <c r="M37" s="62" t="s">
        <v>163</v>
      </c>
      <c r="N37" s="71"/>
      <c r="O37" s="18"/>
      <c r="P37" s="18"/>
      <c r="Q37" s="24" t="s">
        <v>363</v>
      </c>
      <c r="R37" s="82">
        <v>68</v>
      </c>
      <c r="S37" s="83"/>
    </row>
    <row r="38" spans="2:19" ht="17.100000000000001" customHeight="1" x14ac:dyDescent="0.25">
      <c r="B38" s="5">
        <v>9</v>
      </c>
      <c r="C38" s="5" t="s">
        <v>319</v>
      </c>
      <c r="D38" s="5">
        <v>34.020000000000003</v>
      </c>
      <c r="E38" s="5" t="s">
        <v>106</v>
      </c>
      <c r="F38" s="7">
        <v>2690</v>
      </c>
      <c r="G38" s="37"/>
      <c r="H38" s="19"/>
      <c r="J38" s="5" t="s">
        <v>199</v>
      </c>
      <c r="K38" s="5">
        <v>11.75</v>
      </c>
      <c r="L38" s="7">
        <f>SUMPRODUCT(M38*N38)</f>
        <v>44.64</v>
      </c>
      <c r="M38" s="5">
        <f>M23+1</f>
        <v>72</v>
      </c>
      <c r="N38" s="5">
        <v>0.62</v>
      </c>
      <c r="O38" s="18"/>
      <c r="P38" s="18"/>
      <c r="Q38" s="24" t="s">
        <v>246</v>
      </c>
      <c r="R38" s="82">
        <v>68</v>
      </c>
      <c r="S38" s="83"/>
    </row>
    <row r="39" spans="2:19" ht="17.100000000000001" customHeight="1" x14ac:dyDescent="0.25">
      <c r="B39" s="5">
        <v>10</v>
      </c>
      <c r="C39" s="5" t="s">
        <v>319</v>
      </c>
      <c r="D39" s="5">
        <v>33.85</v>
      </c>
      <c r="E39" s="5" t="s">
        <v>107</v>
      </c>
      <c r="F39" s="7">
        <v>2440</v>
      </c>
      <c r="G39" s="37"/>
      <c r="H39" s="19"/>
      <c r="J39" s="5" t="s">
        <v>200</v>
      </c>
      <c r="K39" s="5">
        <v>11.75</v>
      </c>
      <c r="L39" s="7">
        <f t="shared" ref="L39:L47" si="1">SUMPRODUCT(M39*N39)</f>
        <v>63.19</v>
      </c>
      <c r="M39" s="5">
        <f>M24+1</f>
        <v>71</v>
      </c>
      <c r="N39" s="5">
        <v>0.89</v>
      </c>
      <c r="O39" s="18"/>
      <c r="P39" s="18"/>
      <c r="Q39" s="24" t="s">
        <v>482</v>
      </c>
      <c r="R39" s="82">
        <v>66</v>
      </c>
      <c r="S39" s="83"/>
    </row>
    <row r="40" spans="2:19" ht="17.100000000000001" customHeight="1" x14ac:dyDescent="0.25">
      <c r="B40" s="5">
        <v>11</v>
      </c>
      <c r="C40" s="5" t="s">
        <v>320</v>
      </c>
      <c r="D40" s="5">
        <v>36.24</v>
      </c>
      <c r="E40" s="5" t="s">
        <v>106</v>
      </c>
      <c r="F40" s="7">
        <v>2870</v>
      </c>
      <c r="G40" s="37"/>
      <c r="H40" s="19"/>
      <c r="J40" s="5" t="s">
        <v>201</v>
      </c>
      <c r="K40" s="5">
        <v>11.75</v>
      </c>
      <c r="L40" s="7">
        <f t="shared" si="1"/>
        <v>84.7</v>
      </c>
      <c r="M40" s="5">
        <f>M25+1</f>
        <v>70</v>
      </c>
      <c r="N40" s="5">
        <v>1.21</v>
      </c>
      <c r="O40" s="18"/>
      <c r="P40" s="18"/>
      <c r="Q40" s="24" t="s">
        <v>481</v>
      </c>
      <c r="R40" s="82">
        <v>66</v>
      </c>
      <c r="S40" s="83"/>
    </row>
    <row r="41" spans="2:19" ht="17.100000000000001" customHeight="1" x14ac:dyDescent="0.25">
      <c r="B41" s="5">
        <v>12</v>
      </c>
      <c r="C41" s="5" t="s">
        <v>320</v>
      </c>
      <c r="D41" s="13">
        <f>63405/1612</f>
        <v>39.333126550868485</v>
      </c>
      <c r="E41" s="5" t="s">
        <v>107</v>
      </c>
      <c r="F41" s="7">
        <v>2760</v>
      </c>
      <c r="G41" s="37"/>
      <c r="H41" s="19"/>
      <c r="J41" s="5" t="s">
        <v>202</v>
      </c>
      <c r="K41" s="5">
        <v>11.75</v>
      </c>
      <c r="L41" s="7">
        <f t="shared" si="1"/>
        <v>110.60000000000001</v>
      </c>
      <c r="M41" s="5">
        <f t="shared" ref="M41:M47" si="2">M26+1</f>
        <v>70</v>
      </c>
      <c r="N41" s="5">
        <v>1.58</v>
      </c>
      <c r="O41" s="17"/>
      <c r="P41" s="17"/>
      <c r="Q41" s="24" t="s">
        <v>206</v>
      </c>
      <c r="R41" s="82">
        <v>66</v>
      </c>
      <c r="S41" s="83"/>
    </row>
    <row r="42" spans="2:19" ht="17.100000000000001" customHeight="1" x14ac:dyDescent="0.25">
      <c r="B42" s="5">
        <v>13</v>
      </c>
      <c r="C42" s="5" t="s">
        <v>321</v>
      </c>
      <c r="D42" s="5">
        <v>44.54</v>
      </c>
      <c r="E42" s="5" t="s">
        <v>106</v>
      </c>
      <c r="F42" s="7">
        <v>3210</v>
      </c>
      <c r="G42" s="37"/>
      <c r="H42" s="19"/>
      <c r="J42" s="5" t="s">
        <v>254</v>
      </c>
      <c r="K42" s="5">
        <v>11.75</v>
      </c>
      <c r="L42" s="7">
        <f t="shared" si="1"/>
        <v>140</v>
      </c>
      <c r="M42" s="5">
        <f t="shared" si="2"/>
        <v>70</v>
      </c>
      <c r="N42" s="13">
        <v>2</v>
      </c>
      <c r="O42" s="17"/>
      <c r="P42" s="17"/>
      <c r="Q42" s="24" t="s">
        <v>364</v>
      </c>
      <c r="R42" s="82">
        <v>66</v>
      </c>
      <c r="S42" s="83"/>
    </row>
    <row r="43" spans="2:19" ht="17.100000000000001" customHeight="1" x14ac:dyDescent="0.25">
      <c r="B43" s="5">
        <v>14</v>
      </c>
      <c r="C43" s="5" t="s">
        <v>321</v>
      </c>
      <c r="D43" s="5">
        <v>45.82</v>
      </c>
      <c r="E43" s="5" t="s">
        <v>107</v>
      </c>
      <c r="F43" s="7">
        <v>3025</v>
      </c>
      <c r="G43" s="37"/>
      <c r="H43" s="19"/>
      <c r="J43" s="5" t="s">
        <v>203</v>
      </c>
      <c r="K43" s="5">
        <v>11.75</v>
      </c>
      <c r="L43" s="7">
        <f t="shared" si="1"/>
        <v>172.9</v>
      </c>
      <c r="M43" s="5">
        <f t="shared" si="2"/>
        <v>70</v>
      </c>
      <c r="N43" s="5">
        <v>2.4700000000000002</v>
      </c>
      <c r="O43" s="18"/>
      <c r="P43" s="18"/>
      <c r="Q43" s="24" t="s">
        <v>365</v>
      </c>
      <c r="R43" s="82">
        <v>66</v>
      </c>
      <c r="S43" s="83"/>
    </row>
    <row r="44" spans="2:19" ht="17.100000000000001" customHeight="1" x14ac:dyDescent="0.25">
      <c r="B44" s="5">
        <v>15</v>
      </c>
      <c r="C44" s="5" t="s">
        <v>322</v>
      </c>
      <c r="D44" s="5">
        <v>49.27</v>
      </c>
      <c r="E44" s="5" t="s">
        <v>106</v>
      </c>
      <c r="F44" s="7">
        <v>3890</v>
      </c>
      <c r="G44" s="37"/>
      <c r="H44" s="19"/>
      <c r="J44" s="5" t="s">
        <v>204</v>
      </c>
      <c r="K44" s="5">
        <v>11.75</v>
      </c>
      <c r="L44" s="7">
        <f t="shared" si="1"/>
        <v>208.6</v>
      </c>
      <c r="M44" s="5">
        <f>M29+1</f>
        <v>70</v>
      </c>
      <c r="N44" s="5">
        <v>2.98</v>
      </c>
      <c r="O44" s="18"/>
      <c r="P44" s="18"/>
      <c r="Q44" s="24" t="s">
        <v>207</v>
      </c>
      <c r="R44" s="82">
        <v>66</v>
      </c>
      <c r="S44" s="83"/>
    </row>
    <row r="45" spans="2:19" ht="17.100000000000001" customHeight="1" x14ac:dyDescent="0.25">
      <c r="B45" s="5">
        <v>16</v>
      </c>
      <c r="C45" s="5" t="s">
        <v>322</v>
      </c>
      <c r="D45" s="5">
        <v>50</v>
      </c>
      <c r="E45" s="5" t="s">
        <v>107</v>
      </c>
      <c r="F45" s="7">
        <v>3200</v>
      </c>
      <c r="G45" s="37"/>
      <c r="H45" s="65"/>
      <c r="J45" s="5" t="s">
        <v>249</v>
      </c>
      <c r="K45" s="5">
        <v>11.75</v>
      </c>
      <c r="L45" s="7">
        <f t="shared" si="1"/>
        <v>269.5</v>
      </c>
      <c r="M45" s="5">
        <f t="shared" si="2"/>
        <v>70</v>
      </c>
      <c r="N45" s="5">
        <v>3.85</v>
      </c>
      <c r="O45" s="17"/>
      <c r="P45" s="17"/>
      <c r="Q45" s="24" t="s">
        <v>208</v>
      </c>
      <c r="R45" s="82">
        <v>65</v>
      </c>
      <c r="S45" s="83"/>
    </row>
    <row r="46" spans="2:19" ht="17.100000000000001" customHeight="1" x14ac:dyDescent="0.25">
      <c r="B46" s="5">
        <v>17</v>
      </c>
      <c r="C46" s="5" t="s">
        <v>323</v>
      </c>
      <c r="D46" s="5">
        <v>61.51</v>
      </c>
      <c r="E46" s="5" t="s">
        <v>107</v>
      </c>
      <c r="F46" s="7">
        <v>3940</v>
      </c>
      <c r="G46" s="37"/>
      <c r="H46" s="65"/>
      <c r="J46" s="5" t="s">
        <v>242</v>
      </c>
      <c r="K46" s="5">
        <v>11.75</v>
      </c>
      <c r="L46" s="7">
        <f t="shared" si="1"/>
        <v>338.1</v>
      </c>
      <c r="M46" s="5">
        <f t="shared" si="2"/>
        <v>70</v>
      </c>
      <c r="N46" s="5">
        <v>4.83</v>
      </c>
      <c r="O46" s="17"/>
      <c r="P46" s="17"/>
      <c r="Q46" s="24" t="s">
        <v>545</v>
      </c>
      <c r="R46" s="82">
        <v>65</v>
      </c>
      <c r="S46" s="83"/>
    </row>
    <row r="47" spans="2:19" ht="17.100000000000001" customHeight="1" x14ac:dyDescent="0.25">
      <c r="B47" s="5">
        <v>18</v>
      </c>
      <c r="C47" s="5" t="s">
        <v>324</v>
      </c>
      <c r="D47" s="5">
        <v>68.900000000000006</v>
      </c>
      <c r="E47" s="5" t="s">
        <v>107</v>
      </c>
      <c r="F47" s="7">
        <v>4410</v>
      </c>
      <c r="G47" s="37"/>
      <c r="H47" s="65"/>
      <c r="J47" s="5" t="s">
        <v>281</v>
      </c>
      <c r="K47" s="5">
        <v>11.75</v>
      </c>
      <c r="L47" s="7">
        <f t="shared" si="1"/>
        <v>441.7</v>
      </c>
      <c r="M47" s="5">
        <f t="shared" si="2"/>
        <v>70</v>
      </c>
      <c r="N47" s="13">
        <v>6.31</v>
      </c>
      <c r="O47" s="17"/>
      <c r="P47" s="17"/>
      <c r="Q47" s="24" t="s">
        <v>209</v>
      </c>
      <c r="R47" s="82">
        <v>65</v>
      </c>
      <c r="S47" s="83"/>
    </row>
    <row r="48" spans="2:19" ht="17.100000000000001" customHeight="1" x14ac:dyDescent="0.25">
      <c r="B48" s="5">
        <v>19</v>
      </c>
      <c r="C48" s="5" t="s">
        <v>442</v>
      </c>
      <c r="D48" s="5">
        <v>70.5</v>
      </c>
      <c r="E48" s="5" t="s">
        <v>107</v>
      </c>
      <c r="F48" s="7">
        <v>4520</v>
      </c>
      <c r="G48" s="37"/>
      <c r="H48" s="65"/>
      <c r="J48" s="96" t="s">
        <v>274</v>
      </c>
      <c r="K48" s="93"/>
      <c r="L48" s="93"/>
      <c r="M48" s="93"/>
      <c r="N48" s="93"/>
      <c r="O48" s="17"/>
      <c r="P48" s="17"/>
      <c r="Q48" s="24" t="s">
        <v>366</v>
      </c>
      <c r="R48" s="82">
        <v>65</v>
      </c>
      <c r="S48" s="83"/>
    </row>
    <row r="49" spans="2:19" ht="17.100000000000001" customHeight="1" x14ac:dyDescent="0.25">
      <c r="B49" s="5">
        <v>20</v>
      </c>
      <c r="C49" s="5" t="s">
        <v>325</v>
      </c>
      <c r="D49" s="13">
        <v>73.5</v>
      </c>
      <c r="E49" s="5" t="s">
        <v>107</v>
      </c>
      <c r="F49" s="7">
        <v>4710</v>
      </c>
      <c r="G49" s="37"/>
      <c r="H49" s="65"/>
      <c r="J49" s="97"/>
      <c r="K49" s="69"/>
      <c r="L49" s="69"/>
      <c r="M49" s="69"/>
      <c r="N49" s="69"/>
      <c r="O49" s="17"/>
      <c r="P49" s="17"/>
      <c r="Q49" s="24" t="s">
        <v>210</v>
      </c>
      <c r="R49" s="82">
        <v>63</v>
      </c>
      <c r="S49" s="83"/>
    </row>
    <row r="50" spans="2:19" ht="17.100000000000001" customHeight="1" x14ac:dyDescent="0.25">
      <c r="B50" s="5">
        <v>21</v>
      </c>
      <c r="C50" s="5" t="s">
        <v>326</v>
      </c>
      <c r="D50" s="13">
        <v>93.75</v>
      </c>
      <c r="E50" s="5" t="s">
        <v>107</v>
      </c>
      <c r="F50" s="7">
        <v>6000</v>
      </c>
      <c r="G50" s="37"/>
      <c r="H50" s="65"/>
      <c r="J50" s="70" t="s">
        <v>109</v>
      </c>
      <c r="K50" s="24" t="s">
        <v>119</v>
      </c>
      <c r="L50" s="70" t="s">
        <v>346</v>
      </c>
      <c r="M50" s="95" t="s">
        <v>1</v>
      </c>
      <c r="N50" s="5" t="s">
        <v>119</v>
      </c>
      <c r="O50" s="17"/>
      <c r="P50" s="17"/>
      <c r="Q50" s="24" t="s">
        <v>211</v>
      </c>
      <c r="R50" s="82">
        <v>63</v>
      </c>
      <c r="S50" s="83"/>
    </row>
    <row r="51" spans="2:19" ht="15.75" customHeight="1" x14ac:dyDescent="0.25">
      <c r="B51" s="5">
        <v>22</v>
      </c>
      <c r="C51" s="5" t="s">
        <v>327</v>
      </c>
      <c r="D51" s="13">
        <f>34680/356</f>
        <v>97.415730337078656</v>
      </c>
      <c r="E51" s="5" t="s">
        <v>107</v>
      </c>
      <c r="F51" s="7">
        <v>6235</v>
      </c>
      <c r="G51" s="37"/>
      <c r="H51" s="65"/>
      <c r="J51" s="71"/>
      <c r="K51" s="62" t="s">
        <v>221</v>
      </c>
      <c r="L51" s="71"/>
      <c r="M51" s="95"/>
      <c r="N51" s="5" t="s">
        <v>221</v>
      </c>
      <c r="O51" s="18"/>
      <c r="P51" s="18"/>
      <c r="Q51" s="5" t="s">
        <v>212</v>
      </c>
      <c r="R51" s="82">
        <v>63</v>
      </c>
      <c r="S51" s="83"/>
    </row>
    <row r="52" spans="2:19" ht="17.100000000000001" customHeight="1" x14ac:dyDescent="0.25">
      <c r="B52" s="24"/>
      <c r="C52" s="24"/>
      <c r="D52" s="24"/>
      <c r="E52" s="24"/>
      <c r="F52" s="5"/>
      <c r="G52" s="37"/>
      <c r="H52" s="8"/>
      <c r="I52" s="22"/>
      <c r="J52" s="62" t="s">
        <v>389</v>
      </c>
      <c r="K52" s="62">
        <f>M25+1</f>
        <v>70</v>
      </c>
      <c r="L52" s="62">
        <v>0.18</v>
      </c>
      <c r="M52" s="5" t="s">
        <v>278</v>
      </c>
      <c r="N52" s="5">
        <v>75</v>
      </c>
      <c r="O52" s="18"/>
      <c r="P52" s="18"/>
      <c r="Q52" s="102" t="s">
        <v>368</v>
      </c>
      <c r="R52" s="102"/>
      <c r="S52" s="102"/>
    </row>
    <row r="53" spans="2:19" ht="17.100000000000001" customHeight="1" x14ac:dyDescent="0.25">
      <c r="B53" s="35">
        <v>1</v>
      </c>
      <c r="C53" s="35" t="s">
        <v>231</v>
      </c>
      <c r="D53" s="35" t="s">
        <v>108</v>
      </c>
      <c r="E53" s="5" t="s">
        <v>106</v>
      </c>
      <c r="F53" s="5">
        <v>700</v>
      </c>
      <c r="G53" s="8"/>
      <c r="H53" s="23"/>
      <c r="I53" s="22"/>
      <c r="J53" s="5" t="s">
        <v>339</v>
      </c>
      <c r="K53" s="62">
        <f>M25</f>
        <v>69</v>
      </c>
      <c r="L53" s="62">
        <v>0.26</v>
      </c>
      <c r="M53" s="5" t="s">
        <v>279</v>
      </c>
      <c r="N53" s="5">
        <v>70</v>
      </c>
      <c r="O53" s="18"/>
      <c r="P53" s="18"/>
      <c r="Q53" s="103"/>
      <c r="R53" s="103"/>
      <c r="S53" s="103"/>
    </row>
    <row r="54" spans="2:19" ht="17.100000000000001" customHeight="1" x14ac:dyDescent="0.25">
      <c r="B54" s="5">
        <v>2</v>
      </c>
      <c r="C54" s="35" t="s">
        <v>232</v>
      </c>
      <c r="D54" s="5" t="s">
        <v>108</v>
      </c>
      <c r="E54" s="5" t="s">
        <v>106</v>
      </c>
      <c r="F54" s="5">
        <v>970</v>
      </c>
      <c r="G54" s="59" t="s">
        <v>151</v>
      </c>
      <c r="H54" s="23"/>
      <c r="I54" s="22"/>
      <c r="J54" s="5" t="s">
        <v>171</v>
      </c>
      <c r="K54" s="62">
        <f>M25</f>
        <v>69</v>
      </c>
      <c r="L54" s="5">
        <v>0.26</v>
      </c>
      <c r="M54" s="23"/>
      <c r="N54" s="23"/>
      <c r="O54" s="18"/>
      <c r="P54" s="18"/>
      <c r="Q54" s="5" t="s">
        <v>369</v>
      </c>
      <c r="R54" s="101">
        <v>93</v>
      </c>
      <c r="S54" s="101"/>
    </row>
    <row r="55" spans="2:19" ht="17.100000000000001" customHeight="1" x14ac:dyDescent="0.25">
      <c r="B55" s="58">
        <v>3</v>
      </c>
      <c r="C55" s="25" t="s">
        <v>489</v>
      </c>
      <c r="D55" s="25">
        <v>74</v>
      </c>
      <c r="E55" s="25" t="s">
        <v>107</v>
      </c>
      <c r="F55" s="60">
        <f>D55*G55</f>
        <v>6660</v>
      </c>
      <c r="G55" s="25">
        <v>90</v>
      </c>
      <c r="H55" s="23"/>
      <c r="I55" s="22"/>
      <c r="J55" s="5" t="s">
        <v>205</v>
      </c>
      <c r="K55" s="62">
        <f>M25</f>
        <v>69</v>
      </c>
      <c r="L55" s="5">
        <v>0.32</v>
      </c>
      <c r="M55" s="50"/>
      <c r="N55" s="50"/>
      <c r="O55" s="18"/>
      <c r="P55" s="18"/>
      <c r="Q55" s="5" t="s">
        <v>370</v>
      </c>
      <c r="R55" s="101">
        <v>91</v>
      </c>
      <c r="S55" s="101"/>
    </row>
    <row r="56" spans="2:19" ht="17.100000000000001" customHeight="1" x14ac:dyDescent="0.25">
      <c r="B56" s="58">
        <v>4</v>
      </c>
      <c r="C56" s="25" t="s">
        <v>490</v>
      </c>
      <c r="D56" s="25">
        <v>290</v>
      </c>
      <c r="E56" s="25" t="s">
        <v>107</v>
      </c>
      <c r="F56" s="25">
        <f t="shared" ref="F56:F58" si="3">D56*G56</f>
        <v>26100</v>
      </c>
      <c r="G56" s="25">
        <v>90</v>
      </c>
      <c r="H56" s="23"/>
      <c r="I56" s="22"/>
      <c r="J56" s="98" t="s">
        <v>477</v>
      </c>
      <c r="K56" s="98"/>
      <c r="L56" s="98"/>
      <c r="M56" s="98"/>
      <c r="N56" s="98"/>
      <c r="O56" s="18"/>
      <c r="P56" s="18"/>
      <c r="Q56" s="5" t="s">
        <v>540</v>
      </c>
      <c r="R56" s="101">
        <v>91</v>
      </c>
      <c r="S56" s="101"/>
    </row>
    <row r="57" spans="2:19" ht="17.100000000000001" customHeight="1" x14ac:dyDescent="0.25">
      <c r="B57" s="58">
        <v>5</v>
      </c>
      <c r="C57" s="25" t="s">
        <v>491</v>
      </c>
      <c r="D57" s="25">
        <v>360</v>
      </c>
      <c r="E57" s="25" t="s">
        <v>107</v>
      </c>
      <c r="F57" s="25">
        <f t="shared" si="3"/>
        <v>32400</v>
      </c>
      <c r="G57" s="25">
        <v>90</v>
      </c>
      <c r="H57" s="23"/>
      <c r="I57" s="22"/>
      <c r="J57" s="98"/>
      <c r="K57" s="98"/>
      <c r="L57" s="98"/>
      <c r="M57" s="98"/>
      <c r="N57" s="98"/>
      <c r="O57" s="18"/>
      <c r="P57" s="18"/>
      <c r="Q57" s="5" t="s">
        <v>371</v>
      </c>
      <c r="R57" s="101">
        <v>91</v>
      </c>
      <c r="S57" s="101"/>
    </row>
    <row r="58" spans="2:19" ht="17.100000000000001" customHeight="1" x14ac:dyDescent="0.25">
      <c r="B58" s="58">
        <v>6</v>
      </c>
      <c r="C58" s="25" t="s">
        <v>510</v>
      </c>
      <c r="D58" s="25">
        <v>440</v>
      </c>
      <c r="E58" s="25" t="s">
        <v>107</v>
      </c>
      <c r="F58" s="25">
        <f t="shared" si="3"/>
        <v>39600</v>
      </c>
      <c r="G58" s="25">
        <v>90</v>
      </c>
      <c r="H58" s="23"/>
      <c r="I58" s="22"/>
      <c r="J58" s="108" t="s">
        <v>109</v>
      </c>
      <c r="K58" s="108"/>
      <c r="L58" s="108"/>
      <c r="M58" s="108"/>
      <c r="N58" s="109" t="s">
        <v>478</v>
      </c>
      <c r="O58" s="18"/>
      <c r="P58" s="18"/>
      <c r="Q58" s="5" t="s">
        <v>541</v>
      </c>
      <c r="R58" s="101">
        <v>91</v>
      </c>
      <c r="S58" s="101"/>
    </row>
    <row r="59" spans="2:19" ht="17.100000000000001" customHeight="1" x14ac:dyDescent="0.25">
      <c r="B59" s="26">
        <v>1</v>
      </c>
      <c r="C59" s="26" t="s">
        <v>431</v>
      </c>
      <c r="D59" s="27">
        <v>35.299999999999997</v>
      </c>
      <c r="E59" s="26" t="s">
        <v>430</v>
      </c>
      <c r="F59" s="26">
        <v>3240</v>
      </c>
      <c r="G59" s="26">
        <v>93</v>
      </c>
      <c r="H59" s="18"/>
      <c r="I59" s="22"/>
      <c r="J59" s="108"/>
      <c r="K59" s="108"/>
      <c r="L59" s="108"/>
      <c r="M59" s="108"/>
      <c r="N59" s="109"/>
      <c r="O59" s="18"/>
      <c r="P59" s="18"/>
      <c r="Q59" s="5" t="s">
        <v>372</v>
      </c>
      <c r="R59" s="101">
        <v>91</v>
      </c>
      <c r="S59" s="101"/>
    </row>
    <row r="60" spans="2:19" ht="17.100000000000001" customHeight="1" x14ac:dyDescent="0.25">
      <c r="B60" s="26">
        <v>2</v>
      </c>
      <c r="C60" s="26" t="s">
        <v>511</v>
      </c>
      <c r="D60" s="27">
        <v>46.27</v>
      </c>
      <c r="E60" s="26" t="s">
        <v>430</v>
      </c>
      <c r="F60" s="26">
        <v>4300</v>
      </c>
      <c r="G60" s="26">
        <v>93</v>
      </c>
      <c r="H60" s="23"/>
      <c r="I60" s="22"/>
      <c r="J60" s="67" t="s">
        <v>479</v>
      </c>
      <c r="K60" s="67"/>
      <c r="L60" s="67"/>
      <c r="M60" s="67"/>
      <c r="N60" s="55">
        <v>580</v>
      </c>
      <c r="O60" s="18"/>
      <c r="P60" s="18"/>
      <c r="Q60" s="5" t="s">
        <v>405</v>
      </c>
      <c r="R60" s="101">
        <v>91</v>
      </c>
      <c r="S60" s="101"/>
    </row>
    <row r="61" spans="2:19" ht="17.100000000000001" customHeight="1" x14ac:dyDescent="0.25">
      <c r="B61" s="26">
        <v>3</v>
      </c>
      <c r="C61" s="26" t="s">
        <v>496</v>
      </c>
      <c r="D61" s="27">
        <v>47.9</v>
      </c>
      <c r="E61" s="26" t="s">
        <v>430</v>
      </c>
      <c r="F61" s="26">
        <v>4600</v>
      </c>
      <c r="G61" s="26">
        <v>93</v>
      </c>
      <c r="H61" s="23"/>
      <c r="I61" s="22"/>
      <c r="J61" s="67" t="s">
        <v>526</v>
      </c>
      <c r="K61" s="67"/>
      <c r="L61" s="67"/>
      <c r="M61" s="67"/>
      <c r="N61" s="55">
        <v>690</v>
      </c>
      <c r="Q61" s="5" t="s">
        <v>404</v>
      </c>
      <c r="R61" s="101">
        <v>91</v>
      </c>
      <c r="S61" s="101"/>
    </row>
    <row r="62" spans="2:19" ht="17.100000000000001" customHeight="1" x14ac:dyDescent="0.25">
      <c r="B62" s="28"/>
      <c r="C62" s="28"/>
      <c r="D62" s="28"/>
      <c r="E62" s="28"/>
      <c r="F62" s="28"/>
      <c r="G62" s="18"/>
      <c r="I62" s="22"/>
      <c r="J62" s="67" t="s">
        <v>525</v>
      </c>
      <c r="K62" s="67"/>
      <c r="L62" s="67"/>
      <c r="M62" s="67"/>
      <c r="N62" s="55">
        <v>750</v>
      </c>
      <c r="Q62" s="5" t="s">
        <v>542</v>
      </c>
      <c r="R62" s="101">
        <v>91</v>
      </c>
      <c r="S62" s="101"/>
    </row>
    <row r="63" spans="2:19" ht="17.100000000000001" customHeight="1" x14ac:dyDescent="0.25">
      <c r="B63" s="5">
        <v>1</v>
      </c>
      <c r="C63" s="29" t="s">
        <v>328</v>
      </c>
      <c r="D63" s="29">
        <v>300</v>
      </c>
      <c r="E63" s="5" t="s">
        <v>107</v>
      </c>
      <c r="F63" s="5">
        <f t="shared" ref="F63:F76" si="4">D63*G63</f>
        <v>19500</v>
      </c>
      <c r="G63" s="30">
        <v>65</v>
      </c>
      <c r="I63" s="22"/>
      <c r="J63" s="67" t="s">
        <v>524</v>
      </c>
      <c r="K63" s="67"/>
      <c r="L63" s="67"/>
      <c r="M63" s="67"/>
      <c r="N63" s="55">
        <v>1010</v>
      </c>
      <c r="Q63" s="5" t="s">
        <v>543</v>
      </c>
      <c r="R63" s="101">
        <v>91</v>
      </c>
      <c r="S63" s="101"/>
    </row>
    <row r="64" spans="2:19" ht="17.100000000000001" customHeight="1" x14ac:dyDescent="0.25">
      <c r="B64" s="5">
        <v>2</v>
      </c>
      <c r="C64" s="29" t="s">
        <v>329</v>
      </c>
      <c r="D64" s="5">
        <v>368</v>
      </c>
      <c r="E64" s="5" t="s">
        <v>107</v>
      </c>
      <c r="F64" s="5">
        <f t="shared" si="4"/>
        <v>23920</v>
      </c>
      <c r="G64" s="30">
        <v>65</v>
      </c>
      <c r="I64" s="22"/>
      <c r="J64" s="67" t="s">
        <v>523</v>
      </c>
      <c r="K64" s="67"/>
      <c r="L64" s="67"/>
      <c r="M64" s="67"/>
      <c r="N64" s="55">
        <v>1190</v>
      </c>
      <c r="Q64" s="5" t="s">
        <v>544</v>
      </c>
      <c r="R64" s="101">
        <v>92</v>
      </c>
      <c r="S64" s="101"/>
    </row>
    <row r="65" spans="2:20" ht="17.100000000000001" customHeight="1" x14ac:dyDescent="0.25">
      <c r="B65" s="5">
        <v>3</v>
      </c>
      <c r="C65" s="29" t="s">
        <v>330</v>
      </c>
      <c r="D65" s="5">
        <v>436</v>
      </c>
      <c r="E65" s="5" t="s">
        <v>107</v>
      </c>
      <c r="F65" s="5">
        <f t="shared" si="4"/>
        <v>28340</v>
      </c>
      <c r="G65" s="30">
        <v>65</v>
      </c>
      <c r="I65" s="22"/>
      <c r="J65" s="67" t="s">
        <v>522</v>
      </c>
      <c r="K65" s="67"/>
      <c r="L65" s="67"/>
      <c r="M65" s="67"/>
      <c r="N65" s="55">
        <v>1480</v>
      </c>
      <c r="Q65" s="68" t="s">
        <v>255</v>
      </c>
      <c r="R65" s="68"/>
      <c r="S65" s="68"/>
    </row>
    <row r="66" spans="2:20" ht="17.100000000000001" customHeight="1" x14ac:dyDescent="0.25">
      <c r="B66" s="5">
        <v>4</v>
      </c>
      <c r="C66" s="29" t="s">
        <v>331</v>
      </c>
      <c r="D66" s="5">
        <v>573</v>
      </c>
      <c r="E66" s="5" t="s">
        <v>107</v>
      </c>
      <c r="F66" s="5">
        <f t="shared" si="4"/>
        <v>37245</v>
      </c>
      <c r="G66" s="30">
        <v>65</v>
      </c>
      <c r="I66" s="22"/>
      <c r="J66" s="67" t="s">
        <v>521</v>
      </c>
      <c r="K66" s="67"/>
      <c r="L66" s="67"/>
      <c r="M66" s="67"/>
      <c r="N66" s="55">
        <v>1810</v>
      </c>
      <c r="Q66" s="69"/>
      <c r="R66" s="69"/>
      <c r="S66" s="69"/>
    </row>
    <row r="67" spans="2:20" ht="17.100000000000001" customHeight="1" x14ac:dyDescent="0.25">
      <c r="B67" s="5">
        <v>5</v>
      </c>
      <c r="C67" s="29" t="s">
        <v>332</v>
      </c>
      <c r="D67" s="7">
        <v>715</v>
      </c>
      <c r="E67" s="5" t="s">
        <v>107</v>
      </c>
      <c r="F67" s="5">
        <f t="shared" si="4"/>
        <v>46475</v>
      </c>
      <c r="G67" s="30">
        <v>65</v>
      </c>
      <c r="I67" s="22"/>
      <c r="J67" s="106" t="s">
        <v>483</v>
      </c>
      <c r="K67" s="106"/>
      <c r="L67" s="106"/>
      <c r="M67" s="106"/>
      <c r="N67" s="56">
        <v>730</v>
      </c>
      <c r="Q67" s="70" t="s">
        <v>109</v>
      </c>
      <c r="R67" s="101" t="s">
        <v>559</v>
      </c>
      <c r="S67" s="101"/>
    </row>
    <row r="68" spans="2:20" ht="17.100000000000001" customHeight="1" x14ac:dyDescent="0.25">
      <c r="B68" s="5">
        <v>6</v>
      </c>
      <c r="C68" s="29" t="s">
        <v>333</v>
      </c>
      <c r="D68" s="7">
        <v>850</v>
      </c>
      <c r="E68" s="5" t="s">
        <v>107</v>
      </c>
      <c r="F68" s="5">
        <f t="shared" si="4"/>
        <v>55250</v>
      </c>
      <c r="G68" s="30">
        <v>65</v>
      </c>
      <c r="J68" s="107" t="s">
        <v>527</v>
      </c>
      <c r="K68" s="107"/>
      <c r="L68" s="107"/>
      <c r="M68" s="107"/>
      <c r="N68" s="57">
        <v>670</v>
      </c>
      <c r="Q68" s="71"/>
      <c r="R68" s="101"/>
      <c r="S68" s="101"/>
    </row>
    <row r="69" spans="2:20" ht="17.100000000000001" customHeight="1" x14ac:dyDescent="0.25">
      <c r="B69" s="5">
        <v>7</v>
      </c>
      <c r="C69" s="29" t="s">
        <v>334</v>
      </c>
      <c r="D69" s="5">
        <v>1014</v>
      </c>
      <c r="E69" s="5" t="s">
        <v>107</v>
      </c>
      <c r="F69" s="5">
        <f t="shared" si="4"/>
        <v>67938</v>
      </c>
      <c r="G69" s="30">
        <v>67</v>
      </c>
      <c r="J69" s="107" t="s">
        <v>568</v>
      </c>
      <c r="K69" s="107"/>
      <c r="L69" s="107"/>
      <c r="M69" s="107"/>
      <c r="N69" s="57">
        <v>970</v>
      </c>
      <c r="Q69" s="63" t="s">
        <v>268</v>
      </c>
      <c r="R69" s="101">
        <v>90</v>
      </c>
      <c r="S69" s="101"/>
    </row>
    <row r="70" spans="2:20" ht="17.100000000000001" customHeight="1" x14ac:dyDescent="0.25">
      <c r="B70" s="5">
        <v>8</v>
      </c>
      <c r="C70" s="29" t="s">
        <v>335</v>
      </c>
      <c r="D70" s="5">
        <v>1157</v>
      </c>
      <c r="E70" s="5" t="s">
        <v>107</v>
      </c>
      <c r="F70" s="5">
        <f t="shared" si="4"/>
        <v>77519</v>
      </c>
      <c r="G70" s="30">
        <v>67</v>
      </c>
      <c r="J70" s="67" t="s">
        <v>551</v>
      </c>
      <c r="K70" s="67"/>
      <c r="L70" s="67"/>
      <c r="M70" s="67"/>
      <c r="N70" s="55">
        <v>2850</v>
      </c>
      <c r="Q70" s="63" t="s">
        <v>264</v>
      </c>
      <c r="R70" s="101">
        <v>88</v>
      </c>
      <c r="S70" s="101"/>
    </row>
    <row r="71" spans="2:20" ht="17.100000000000001" customHeight="1" x14ac:dyDescent="0.25">
      <c r="B71" s="5">
        <v>9</v>
      </c>
      <c r="C71" s="29" t="s">
        <v>358</v>
      </c>
      <c r="D71" s="5">
        <v>1290</v>
      </c>
      <c r="E71" s="5" t="s">
        <v>107</v>
      </c>
      <c r="F71" s="5">
        <f t="shared" si="4"/>
        <v>98040</v>
      </c>
      <c r="G71" s="30">
        <v>76</v>
      </c>
      <c r="J71" s="67" t="s">
        <v>552</v>
      </c>
      <c r="K71" s="67"/>
      <c r="L71" s="67"/>
      <c r="M71" s="67"/>
      <c r="N71" s="55">
        <v>2700</v>
      </c>
      <c r="Q71" s="63" t="s">
        <v>265</v>
      </c>
      <c r="R71" s="101">
        <v>88</v>
      </c>
      <c r="S71" s="101"/>
      <c r="T71" s="18"/>
    </row>
    <row r="72" spans="2:20" ht="17.100000000000001" customHeight="1" x14ac:dyDescent="0.25">
      <c r="B72" s="5">
        <v>10</v>
      </c>
      <c r="C72" s="29" t="s">
        <v>376</v>
      </c>
      <c r="D72" s="5">
        <v>1440</v>
      </c>
      <c r="E72" s="5" t="s">
        <v>107</v>
      </c>
      <c r="F72" s="5">
        <f t="shared" si="4"/>
        <v>109440</v>
      </c>
      <c r="G72" s="30">
        <v>76</v>
      </c>
      <c r="J72" s="67" t="s">
        <v>553</v>
      </c>
      <c r="K72" s="67"/>
      <c r="L72" s="67"/>
      <c r="M72" s="67"/>
      <c r="N72" s="55">
        <v>1590</v>
      </c>
      <c r="Q72" s="63" t="s">
        <v>266</v>
      </c>
      <c r="R72" s="101">
        <v>88</v>
      </c>
      <c r="S72" s="101"/>
    </row>
    <row r="73" spans="2:20" ht="17.100000000000001" customHeight="1" x14ac:dyDescent="0.25">
      <c r="B73" s="5">
        <v>11</v>
      </c>
      <c r="C73" s="29" t="s">
        <v>388</v>
      </c>
      <c r="D73" s="5">
        <v>1570</v>
      </c>
      <c r="E73" s="5" t="s">
        <v>107</v>
      </c>
      <c r="F73" s="5">
        <f t="shared" si="4"/>
        <v>136590</v>
      </c>
      <c r="G73" s="30">
        <v>87</v>
      </c>
      <c r="J73" s="67" t="s">
        <v>554</v>
      </c>
      <c r="K73" s="67"/>
      <c r="L73" s="67"/>
      <c r="M73" s="67"/>
      <c r="N73" s="55">
        <v>2070</v>
      </c>
      <c r="Q73" s="63" t="s">
        <v>267</v>
      </c>
      <c r="R73" s="101">
        <v>88</v>
      </c>
      <c r="S73" s="101"/>
    </row>
    <row r="74" spans="2:20" ht="15" customHeight="1" x14ac:dyDescent="0.25">
      <c r="B74" s="5">
        <v>12</v>
      </c>
      <c r="C74" s="29" t="s">
        <v>336</v>
      </c>
      <c r="D74" s="5">
        <v>1805</v>
      </c>
      <c r="E74" s="5" t="s">
        <v>107</v>
      </c>
      <c r="F74" s="5">
        <f t="shared" si="4"/>
        <v>157035</v>
      </c>
      <c r="G74" s="30">
        <v>87</v>
      </c>
      <c r="J74" s="67" t="s">
        <v>555</v>
      </c>
      <c r="K74" s="67"/>
      <c r="L74" s="67"/>
      <c r="M74" s="67"/>
      <c r="N74" s="55">
        <v>2390</v>
      </c>
      <c r="Q74" s="104" t="s">
        <v>560</v>
      </c>
      <c r="R74" s="104"/>
      <c r="S74" s="104"/>
    </row>
    <row r="75" spans="2:20" ht="15" customHeight="1" x14ac:dyDescent="0.25">
      <c r="B75" s="5">
        <v>13</v>
      </c>
      <c r="C75" s="29" t="s">
        <v>385</v>
      </c>
      <c r="D75" s="5">
        <v>2160</v>
      </c>
      <c r="E75" s="5" t="s">
        <v>107</v>
      </c>
      <c r="F75" s="5">
        <f t="shared" si="4"/>
        <v>187920</v>
      </c>
      <c r="G75" s="30">
        <v>87</v>
      </c>
      <c r="J75" s="67" t="s">
        <v>556</v>
      </c>
      <c r="K75" s="67"/>
      <c r="L75" s="67"/>
      <c r="M75" s="67"/>
      <c r="N75" s="55">
        <v>2570</v>
      </c>
      <c r="Q75" s="105"/>
      <c r="R75" s="105"/>
      <c r="S75" s="105"/>
    </row>
    <row r="76" spans="2:20" ht="15" customHeight="1" x14ac:dyDescent="0.25">
      <c r="B76" s="5">
        <v>14</v>
      </c>
      <c r="C76" s="29" t="s">
        <v>382</v>
      </c>
      <c r="D76" s="5">
        <v>2915</v>
      </c>
      <c r="E76" s="5" t="s">
        <v>107</v>
      </c>
      <c r="F76" s="5">
        <f t="shared" si="4"/>
        <v>253605</v>
      </c>
      <c r="G76" s="30">
        <v>87</v>
      </c>
      <c r="J76" s="67" t="s">
        <v>557</v>
      </c>
      <c r="K76" s="67"/>
      <c r="L76" s="67"/>
      <c r="M76" s="67"/>
      <c r="N76" s="55">
        <v>2800</v>
      </c>
      <c r="Q76" s="5" t="s">
        <v>561</v>
      </c>
      <c r="R76" s="101">
        <v>74</v>
      </c>
      <c r="S76" s="101"/>
    </row>
    <row r="77" spans="2:20" ht="15" customHeight="1" x14ac:dyDescent="0.25">
      <c r="B77" s="31"/>
      <c r="C77" s="32"/>
      <c r="D77" s="33"/>
      <c r="E77" s="33"/>
      <c r="F77" s="33"/>
      <c r="G77" s="33"/>
      <c r="J77" s="67" t="s">
        <v>570</v>
      </c>
      <c r="K77" s="67"/>
      <c r="L77" s="67"/>
      <c r="M77" s="67"/>
      <c r="N77" s="55">
        <v>1150</v>
      </c>
      <c r="Q77" s="5" t="s">
        <v>562</v>
      </c>
      <c r="R77" s="101">
        <v>74</v>
      </c>
      <c r="S77" s="101"/>
    </row>
    <row r="78" spans="2:20" ht="15" customHeight="1" x14ac:dyDescent="0.25">
      <c r="J78" s="67" t="s">
        <v>571</v>
      </c>
      <c r="K78" s="67"/>
      <c r="L78" s="67"/>
      <c r="M78" s="67"/>
      <c r="N78" s="55">
        <v>1400</v>
      </c>
      <c r="Q78" s="5" t="s">
        <v>563</v>
      </c>
      <c r="R78" s="101">
        <v>74</v>
      </c>
      <c r="S78" s="101"/>
    </row>
    <row r="79" spans="2:20" ht="15" customHeight="1" x14ac:dyDescent="0.25">
      <c r="J79" s="67" t="s">
        <v>572</v>
      </c>
      <c r="K79" s="67"/>
      <c r="L79" s="67"/>
      <c r="M79" s="67"/>
      <c r="N79" s="55">
        <v>2550</v>
      </c>
      <c r="Q79" s="5" t="s">
        <v>564</v>
      </c>
      <c r="R79" s="101">
        <v>74</v>
      </c>
      <c r="S79" s="101"/>
    </row>
    <row r="80" spans="2:20" ht="15" customHeight="1" x14ac:dyDescent="0.25">
      <c r="Q80" s="50"/>
      <c r="R80" s="50"/>
      <c r="S80" s="50"/>
    </row>
    <row r="81" spans="6:19" ht="15" customHeight="1" x14ac:dyDescent="0.25">
      <c r="Q81" s="50"/>
      <c r="R81" s="50"/>
      <c r="S81" s="50"/>
    </row>
    <row r="82" spans="6:19" ht="15" customHeight="1" x14ac:dyDescent="0.25"/>
    <row r="83" spans="6:19" ht="15" customHeight="1" x14ac:dyDescent="0.25"/>
    <row r="84" spans="6:19" ht="15" customHeight="1" x14ac:dyDescent="0.25"/>
    <row r="85" spans="6:19" ht="15" customHeight="1" x14ac:dyDescent="0.25"/>
    <row r="86" spans="6:19" ht="15" customHeight="1" x14ac:dyDescent="0.25"/>
    <row r="87" spans="6:19" ht="15" customHeight="1" x14ac:dyDescent="0.25"/>
    <row r="88" spans="6:19" ht="15" customHeight="1" x14ac:dyDescent="0.25"/>
    <row r="89" spans="6:19" ht="15" customHeight="1" x14ac:dyDescent="0.25"/>
    <row r="90" spans="6:19" ht="15" customHeight="1" x14ac:dyDescent="0.25"/>
    <row r="91" spans="6:19" ht="15" customHeight="1" x14ac:dyDescent="0.25"/>
    <row r="92" spans="6:19" ht="15" customHeight="1" x14ac:dyDescent="0.25">
      <c r="F92" s="1" t="s">
        <v>375</v>
      </c>
    </row>
    <row r="93" spans="6:19" ht="15" customHeight="1" x14ac:dyDescent="0.25"/>
    <row r="94" spans="6:19" ht="15" customHeight="1" x14ac:dyDescent="0.25"/>
    <row r="95" spans="6:19" ht="15" customHeight="1" x14ac:dyDescent="0.25"/>
    <row r="96" spans="6:19" ht="15" customHeight="1" x14ac:dyDescent="0.25"/>
    <row r="115" spans="18:18" x14ac:dyDescent="0.25">
      <c r="R115" s="1">
        <v>1</v>
      </c>
    </row>
  </sheetData>
  <mergeCells count="97">
    <mergeCell ref="Q67:Q68"/>
    <mergeCell ref="J72:M72"/>
    <mergeCell ref="R70:S70"/>
    <mergeCell ref="R71:S71"/>
    <mergeCell ref="J73:M73"/>
    <mergeCell ref="R73:S73"/>
    <mergeCell ref="J70:M70"/>
    <mergeCell ref="J71:M71"/>
    <mergeCell ref="J64:M64"/>
    <mergeCell ref="J65:M65"/>
    <mergeCell ref="J74:M74"/>
    <mergeCell ref="J75:M75"/>
    <mergeCell ref="J76:M76"/>
    <mergeCell ref="J69:M69"/>
    <mergeCell ref="J61:M61"/>
    <mergeCell ref="J62:M62"/>
    <mergeCell ref="J63:M63"/>
    <mergeCell ref="J58:M59"/>
    <mergeCell ref="N58:N59"/>
    <mergeCell ref="R78:S78"/>
    <mergeCell ref="R79:S79"/>
    <mergeCell ref="R56:S56"/>
    <mergeCell ref="R58:S58"/>
    <mergeCell ref="R62:S62"/>
    <mergeCell ref="R63:S63"/>
    <mergeCell ref="R64:S64"/>
    <mergeCell ref="R76:S76"/>
    <mergeCell ref="R77:S77"/>
    <mergeCell ref="Q74:S75"/>
    <mergeCell ref="Q65:S66"/>
    <mergeCell ref="R61:S61"/>
    <mergeCell ref="R60:S60"/>
    <mergeCell ref="R72:S72"/>
    <mergeCell ref="R67:S68"/>
    <mergeCell ref="R69:S69"/>
    <mergeCell ref="R55:S55"/>
    <mergeCell ref="R50:S50"/>
    <mergeCell ref="R51:S51"/>
    <mergeCell ref="Q52:S53"/>
    <mergeCell ref="R59:S59"/>
    <mergeCell ref="R57:S57"/>
    <mergeCell ref="R36:S36"/>
    <mergeCell ref="R54:S54"/>
    <mergeCell ref="R44:S44"/>
    <mergeCell ref="R42:S42"/>
    <mergeCell ref="R43:S43"/>
    <mergeCell ref="R45:S45"/>
    <mergeCell ref="R47:S47"/>
    <mergeCell ref="R49:S49"/>
    <mergeCell ref="R48:S48"/>
    <mergeCell ref="R41:S41"/>
    <mergeCell ref="R46:S46"/>
    <mergeCell ref="Q9:S10"/>
    <mergeCell ref="R40:S40"/>
    <mergeCell ref="J9:N10"/>
    <mergeCell ref="R37:S37"/>
    <mergeCell ref="J13:N14"/>
    <mergeCell ref="J15:N16"/>
    <mergeCell ref="J17:N18"/>
    <mergeCell ref="J19:J20"/>
    <mergeCell ref="K19:K20"/>
    <mergeCell ref="N19:N20"/>
    <mergeCell ref="J11:N12"/>
    <mergeCell ref="Q11:S12"/>
    <mergeCell ref="R39:S39"/>
    <mergeCell ref="Q34:S34"/>
    <mergeCell ref="Q35:S35"/>
    <mergeCell ref="R38:S38"/>
    <mergeCell ref="B1:F2"/>
    <mergeCell ref="B3:B4"/>
    <mergeCell ref="C3:C4"/>
    <mergeCell ref="D3:D4"/>
    <mergeCell ref="E3:E4"/>
    <mergeCell ref="F3:F4"/>
    <mergeCell ref="H3:H4"/>
    <mergeCell ref="G3:G4"/>
    <mergeCell ref="J1:S3"/>
    <mergeCell ref="J4:N6"/>
    <mergeCell ref="J7:N8"/>
    <mergeCell ref="Q7:S8"/>
    <mergeCell ref="Q4:S6"/>
    <mergeCell ref="J77:M77"/>
    <mergeCell ref="J78:M78"/>
    <mergeCell ref="J79:M79"/>
    <mergeCell ref="J34:N35"/>
    <mergeCell ref="J36:J37"/>
    <mergeCell ref="K36:K37"/>
    <mergeCell ref="N36:N37"/>
    <mergeCell ref="M50:M51"/>
    <mergeCell ref="J50:J51"/>
    <mergeCell ref="L50:L51"/>
    <mergeCell ref="J48:N49"/>
    <mergeCell ref="J56:N57"/>
    <mergeCell ref="J66:M66"/>
    <mergeCell ref="J67:M67"/>
    <mergeCell ref="J68:M68"/>
    <mergeCell ref="J60:M60"/>
  </mergeCells>
  <phoneticPr fontId="3" type="noConversion"/>
  <hyperlinks>
    <hyperlink ref="J13" r:id="rId1" display="www.metalltorg.kg." xr:uid="{00000000-0004-0000-0000-000000000000}"/>
  </hyperlinks>
  <printOptions horizontalCentered="1" verticalCentered="1"/>
  <pageMargins left="0" right="0" top="0" bottom="0.2" header="0" footer="0.2"/>
  <pageSetup paperSize="9" scale="42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>
    <pageSetUpPr fitToPage="1"/>
  </sheetPr>
  <dimension ref="A1:U121"/>
  <sheetViews>
    <sheetView tabSelected="1" zoomScaleNormal="100" zoomScaleSheetLayoutView="100" workbookViewId="0">
      <selection activeCell="B120" sqref="B120"/>
    </sheetView>
  </sheetViews>
  <sheetFormatPr defaultColWidth="9.140625" defaultRowHeight="16.5" x14ac:dyDescent="0.25"/>
  <cols>
    <col min="1" max="1" width="6.28515625" style="1" customWidth="1"/>
    <col min="2" max="2" width="14.85546875" style="1" customWidth="1"/>
    <col min="3" max="3" width="13.85546875" style="1" customWidth="1"/>
    <col min="4" max="4" width="10.140625" style="34" customWidth="1"/>
    <col min="5" max="5" width="8.42578125" style="1" customWidth="1"/>
    <col min="6" max="6" width="5" style="1" customWidth="1"/>
    <col min="7" max="7" width="15.7109375" style="1" customWidth="1"/>
    <col min="8" max="8" width="12.28515625" style="1" customWidth="1"/>
    <col min="9" max="9" width="12" style="1" customWidth="1"/>
    <col min="10" max="10" width="5.5703125" style="1" customWidth="1"/>
    <col min="11" max="11" width="5.28515625" style="1" customWidth="1"/>
    <col min="12" max="12" width="18.140625" style="1" customWidth="1"/>
    <col min="13" max="13" width="13.42578125" style="1" customWidth="1"/>
    <col min="14" max="14" width="11.28515625" style="1" customWidth="1"/>
    <col min="15" max="15" width="5.85546875" style="1" customWidth="1"/>
    <col min="16" max="16" width="5" style="1" customWidth="1"/>
    <col min="17" max="17" width="19.85546875" style="1" customWidth="1"/>
    <col min="18" max="18" width="13.140625" style="1" customWidth="1"/>
    <col min="19" max="19" width="9.5703125" style="1" customWidth="1"/>
    <col min="20" max="16384" width="9.140625" style="1"/>
  </cols>
  <sheetData>
    <row r="1" spans="1:20" ht="21" customHeight="1" x14ac:dyDescent="0.25">
      <c r="A1" s="110" t="s">
        <v>455</v>
      </c>
      <c r="B1" s="111"/>
      <c r="C1" s="112"/>
      <c r="E1" s="36"/>
      <c r="F1" s="110" t="s">
        <v>456</v>
      </c>
      <c r="G1" s="111"/>
      <c r="H1" s="112"/>
      <c r="K1" s="110" t="s">
        <v>457</v>
      </c>
      <c r="L1" s="111"/>
      <c r="M1" s="112"/>
      <c r="N1" s="37"/>
      <c r="P1" s="110" t="s">
        <v>457</v>
      </c>
      <c r="Q1" s="111"/>
      <c r="R1" s="112"/>
    </row>
    <row r="2" spans="1:20" ht="14.25" customHeight="1" x14ac:dyDescent="0.25">
      <c r="A2" s="38" t="s">
        <v>0</v>
      </c>
      <c r="B2" s="39" t="s">
        <v>1</v>
      </c>
      <c r="C2" s="66" t="s">
        <v>347</v>
      </c>
      <c r="F2" s="38" t="s">
        <v>0</v>
      </c>
      <c r="G2" s="39" t="s">
        <v>1</v>
      </c>
      <c r="H2" s="66" t="s">
        <v>347</v>
      </c>
      <c r="K2" s="38" t="s">
        <v>0</v>
      </c>
      <c r="L2" s="39" t="s">
        <v>1</v>
      </c>
      <c r="M2" s="66" t="s">
        <v>347</v>
      </c>
      <c r="N2" s="37"/>
      <c r="P2" s="38" t="s">
        <v>0</v>
      </c>
      <c r="Q2" s="39" t="s">
        <v>1</v>
      </c>
      <c r="R2" s="66" t="s">
        <v>347</v>
      </c>
    </row>
    <row r="3" spans="1:20" ht="8.1" customHeight="1" x14ac:dyDescent="0.25">
      <c r="A3" s="39">
        <v>1</v>
      </c>
      <c r="B3" s="39" t="s">
        <v>472</v>
      </c>
      <c r="C3" s="39">
        <v>36</v>
      </c>
      <c r="D3" s="54"/>
      <c r="F3" s="39">
        <v>1</v>
      </c>
      <c r="G3" s="39" t="s">
        <v>63</v>
      </c>
      <c r="H3" s="39">
        <v>29</v>
      </c>
      <c r="I3" s="22"/>
      <c r="K3" s="38">
        <v>1</v>
      </c>
      <c r="L3" s="39" t="s">
        <v>495</v>
      </c>
      <c r="M3" s="39">
        <v>54</v>
      </c>
      <c r="N3" s="22"/>
      <c r="P3" s="39">
        <v>1</v>
      </c>
      <c r="Q3" s="39" t="s">
        <v>127</v>
      </c>
      <c r="R3" s="39">
        <v>36</v>
      </c>
      <c r="S3" s="40"/>
    </row>
    <row r="4" spans="1:20" ht="8.1" customHeight="1" x14ac:dyDescent="0.25">
      <c r="A4" s="39">
        <v>2</v>
      </c>
      <c r="B4" s="39" t="s">
        <v>16</v>
      </c>
      <c r="C4" s="43">
        <v>41</v>
      </c>
      <c r="D4" s="54"/>
      <c r="E4" s="42"/>
      <c r="F4" s="39">
        <v>2</v>
      </c>
      <c r="G4" s="39" t="s">
        <v>64</v>
      </c>
      <c r="H4" s="39">
        <v>32</v>
      </c>
      <c r="I4" s="22"/>
      <c r="K4" s="39">
        <v>2</v>
      </c>
      <c r="L4" s="39" t="s">
        <v>494</v>
      </c>
      <c r="M4" s="43">
        <v>56</v>
      </c>
      <c r="N4" s="22"/>
      <c r="P4" s="39">
        <v>2</v>
      </c>
      <c r="Q4" s="39" t="s">
        <v>128</v>
      </c>
      <c r="R4" s="39">
        <v>39</v>
      </c>
      <c r="S4" s="40"/>
    </row>
    <row r="5" spans="1:20" ht="8.1" customHeight="1" x14ac:dyDescent="0.25">
      <c r="A5" s="39">
        <v>3</v>
      </c>
      <c r="B5" s="39" t="s">
        <v>252</v>
      </c>
      <c r="C5" s="43">
        <v>44</v>
      </c>
      <c r="D5" s="54"/>
      <c r="E5" s="42"/>
      <c r="F5" s="39">
        <v>3</v>
      </c>
      <c r="G5" s="39" t="s">
        <v>446</v>
      </c>
      <c r="H5" s="39">
        <v>36</v>
      </c>
      <c r="I5" s="22"/>
      <c r="K5" s="38">
        <v>3</v>
      </c>
      <c r="L5" s="39" t="s">
        <v>131</v>
      </c>
      <c r="M5" s="43">
        <v>61</v>
      </c>
      <c r="N5" s="22"/>
      <c r="P5" s="39">
        <v>3</v>
      </c>
      <c r="Q5" s="39" t="s">
        <v>395</v>
      </c>
      <c r="R5" s="39">
        <v>41</v>
      </c>
      <c r="S5" s="40"/>
    </row>
    <row r="6" spans="1:20" ht="8.1" customHeight="1" x14ac:dyDescent="0.25">
      <c r="A6" s="39">
        <v>4</v>
      </c>
      <c r="B6" s="39" t="s">
        <v>189</v>
      </c>
      <c r="C6" s="43">
        <v>48</v>
      </c>
      <c r="D6" s="54"/>
      <c r="E6" s="42"/>
      <c r="F6" s="39">
        <v>4</v>
      </c>
      <c r="G6" s="39" t="s">
        <v>65</v>
      </c>
      <c r="H6" s="39">
        <v>41</v>
      </c>
      <c r="I6" s="22"/>
      <c r="K6" s="38">
        <v>4</v>
      </c>
      <c r="L6" s="39" t="s">
        <v>124</v>
      </c>
      <c r="M6" s="43">
        <v>65</v>
      </c>
      <c r="N6" s="22"/>
      <c r="P6" s="39">
        <v>4</v>
      </c>
      <c r="Q6" s="39" t="s">
        <v>2</v>
      </c>
      <c r="R6" s="39">
        <v>45</v>
      </c>
      <c r="S6" s="40"/>
    </row>
    <row r="7" spans="1:20" ht="8.1" customHeight="1" x14ac:dyDescent="0.25">
      <c r="A7" s="39">
        <v>5</v>
      </c>
      <c r="B7" s="39" t="s">
        <v>165</v>
      </c>
      <c r="C7" s="43">
        <v>56</v>
      </c>
      <c r="D7" s="54"/>
      <c r="E7" s="42"/>
      <c r="F7" s="39">
        <v>5</v>
      </c>
      <c r="G7" s="39" t="s">
        <v>387</v>
      </c>
      <c r="H7" s="39">
        <v>44</v>
      </c>
      <c r="I7" s="22"/>
      <c r="K7" s="38">
        <v>5</v>
      </c>
      <c r="L7" s="39" t="s">
        <v>403</v>
      </c>
      <c r="M7" s="43">
        <v>77</v>
      </c>
      <c r="N7" s="22"/>
      <c r="P7" s="39">
        <v>5</v>
      </c>
      <c r="Q7" s="39" t="s">
        <v>3</v>
      </c>
      <c r="R7" s="39">
        <v>57</v>
      </c>
      <c r="S7" s="40"/>
    </row>
    <row r="8" spans="1:20" ht="8.1" customHeight="1" x14ac:dyDescent="0.25">
      <c r="A8" s="39">
        <v>6</v>
      </c>
      <c r="B8" s="39" t="s">
        <v>263</v>
      </c>
      <c r="C8" s="43">
        <v>66</v>
      </c>
      <c r="D8" s="54"/>
      <c r="E8" s="42"/>
      <c r="F8" s="39">
        <v>6</v>
      </c>
      <c r="G8" s="39" t="s">
        <v>66</v>
      </c>
      <c r="H8" s="39">
        <v>48</v>
      </c>
      <c r="I8" s="22"/>
      <c r="J8" s="22"/>
      <c r="K8" s="39">
        <v>6</v>
      </c>
      <c r="L8" s="39" t="s">
        <v>400</v>
      </c>
      <c r="M8" s="43">
        <v>84</v>
      </c>
      <c r="N8" s="22"/>
      <c r="P8" s="39">
        <v>6</v>
      </c>
      <c r="Q8" s="39" t="s">
        <v>508</v>
      </c>
      <c r="R8" s="39">
        <v>68</v>
      </c>
      <c r="S8" s="40"/>
    </row>
    <row r="9" spans="1:20" ht="8.1" customHeight="1" x14ac:dyDescent="0.25">
      <c r="A9" s="39">
        <v>7</v>
      </c>
      <c r="B9" s="39" t="s">
        <v>142</v>
      </c>
      <c r="C9" s="43">
        <v>59</v>
      </c>
      <c r="D9" s="54"/>
      <c r="E9" s="42"/>
      <c r="F9" s="39">
        <v>7</v>
      </c>
      <c r="G9" s="39" t="s">
        <v>67</v>
      </c>
      <c r="H9" s="39">
        <v>50</v>
      </c>
      <c r="I9" s="22"/>
      <c r="J9" s="22"/>
      <c r="K9" s="38">
        <v>7</v>
      </c>
      <c r="L9" s="39" t="s">
        <v>241</v>
      </c>
      <c r="M9" s="43">
        <v>71</v>
      </c>
      <c r="N9" s="22"/>
      <c r="P9" s="39">
        <v>7</v>
      </c>
      <c r="Q9" s="39" t="s">
        <v>4</v>
      </c>
      <c r="R9" s="39">
        <v>72</v>
      </c>
      <c r="S9" s="40"/>
    </row>
    <row r="10" spans="1:20" ht="8.1" customHeight="1" x14ac:dyDescent="0.25">
      <c r="A10" s="39">
        <v>8</v>
      </c>
      <c r="B10" s="39" t="s">
        <v>194</v>
      </c>
      <c r="C10" s="43">
        <v>63</v>
      </c>
      <c r="D10" s="54"/>
      <c r="E10" s="42"/>
      <c r="F10" s="39">
        <v>8</v>
      </c>
      <c r="G10" s="39" t="s">
        <v>149</v>
      </c>
      <c r="H10" s="39">
        <v>54</v>
      </c>
      <c r="I10" s="22"/>
      <c r="J10" s="22"/>
      <c r="K10" s="38">
        <v>8</v>
      </c>
      <c r="L10" s="39" t="s">
        <v>129</v>
      </c>
      <c r="M10" s="43">
        <v>77</v>
      </c>
      <c r="N10" s="22"/>
      <c r="P10" s="39">
        <v>8</v>
      </c>
      <c r="Q10" s="39" t="s">
        <v>148</v>
      </c>
      <c r="R10" s="39">
        <v>79</v>
      </c>
      <c r="S10" s="40"/>
    </row>
    <row r="11" spans="1:20" ht="8.1" customHeight="1" x14ac:dyDescent="0.25">
      <c r="A11" s="39">
        <v>9</v>
      </c>
      <c r="B11" s="39" t="s">
        <v>19</v>
      </c>
      <c r="C11" s="43">
        <v>70</v>
      </c>
      <c r="D11" s="54"/>
      <c r="E11" s="42"/>
      <c r="F11" s="39">
        <v>9</v>
      </c>
      <c r="G11" s="39" t="s">
        <v>499</v>
      </c>
      <c r="H11" s="39">
        <v>46</v>
      </c>
      <c r="I11" s="22"/>
      <c r="J11" s="22"/>
      <c r="K11" s="38">
        <v>9</v>
      </c>
      <c r="L11" s="39" t="s">
        <v>6</v>
      </c>
      <c r="M11" s="43">
        <v>83</v>
      </c>
      <c r="N11" s="22"/>
      <c r="P11" s="39">
        <v>9</v>
      </c>
      <c r="Q11" s="39" t="s">
        <v>5</v>
      </c>
      <c r="R11" s="39">
        <v>85</v>
      </c>
      <c r="S11" s="40"/>
    </row>
    <row r="12" spans="1:20" ht="8.1" customHeight="1" x14ac:dyDescent="0.25">
      <c r="A12" s="39">
        <v>10</v>
      </c>
      <c r="B12" s="39" t="s">
        <v>17</v>
      </c>
      <c r="C12" s="43">
        <v>58</v>
      </c>
      <c r="D12" s="54"/>
      <c r="E12" s="42"/>
      <c r="F12" s="39">
        <v>10</v>
      </c>
      <c r="G12" s="39" t="s">
        <v>507</v>
      </c>
      <c r="H12" s="39">
        <v>52</v>
      </c>
      <c r="I12" s="22"/>
      <c r="J12" s="22"/>
      <c r="K12" s="39">
        <v>10</v>
      </c>
      <c r="L12" s="39" t="s">
        <v>402</v>
      </c>
      <c r="M12" s="43">
        <v>105</v>
      </c>
      <c r="N12" s="22"/>
      <c r="P12" s="39">
        <v>10</v>
      </c>
      <c r="Q12" s="39" t="s">
        <v>487</v>
      </c>
      <c r="R12" s="39">
        <v>99</v>
      </c>
      <c r="S12" s="40"/>
    </row>
    <row r="13" spans="1:20" ht="8.1" customHeight="1" x14ac:dyDescent="0.25">
      <c r="A13" s="39">
        <v>11</v>
      </c>
      <c r="B13" s="39" t="s">
        <v>18</v>
      </c>
      <c r="C13" s="43">
        <v>68</v>
      </c>
      <c r="D13" s="54"/>
      <c r="E13" s="42"/>
      <c r="F13" s="39">
        <v>11</v>
      </c>
      <c r="G13" s="39" t="s">
        <v>68</v>
      </c>
      <c r="H13" s="39">
        <v>51</v>
      </c>
      <c r="I13" s="22"/>
      <c r="J13" s="22"/>
      <c r="K13" s="38">
        <v>11</v>
      </c>
      <c r="L13" s="39" t="s">
        <v>466</v>
      </c>
      <c r="M13" s="43">
        <v>110</v>
      </c>
      <c r="N13" s="22"/>
      <c r="P13" s="113" t="s">
        <v>379</v>
      </c>
      <c r="Q13" s="114"/>
      <c r="R13" s="115"/>
      <c r="S13" s="22"/>
    </row>
    <row r="14" spans="1:20" ht="8.1" customHeight="1" x14ac:dyDescent="0.25">
      <c r="A14" s="39">
        <v>12</v>
      </c>
      <c r="B14" s="39" t="s">
        <v>134</v>
      </c>
      <c r="C14" s="43">
        <v>73</v>
      </c>
      <c r="D14" s="54"/>
      <c r="E14" s="42"/>
      <c r="F14" s="39">
        <v>12</v>
      </c>
      <c r="G14" s="39" t="s">
        <v>498</v>
      </c>
      <c r="H14" s="39">
        <v>56</v>
      </c>
      <c r="I14" s="22"/>
      <c r="J14" s="22"/>
      <c r="K14" s="38">
        <v>12</v>
      </c>
      <c r="L14" s="39" t="s">
        <v>350</v>
      </c>
      <c r="M14" s="43">
        <v>84</v>
      </c>
      <c r="N14" s="22"/>
      <c r="P14" s="116"/>
      <c r="Q14" s="117"/>
      <c r="R14" s="118"/>
      <c r="S14" s="22"/>
    </row>
    <row r="15" spans="1:20" ht="8.1" customHeight="1" x14ac:dyDescent="0.25">
      <c r="A15" s="39">
        <v>13</v>
      </c>
      <c r="B15" s="39" t="s">
        <v>20</v>
      </c>
      <c r="C15" s="43">
        <v>64</v>
      </c>
      <c r="D15" s="54"/>
      <c r="E15" s="42"/>
      <c r="F15" s="39">
        <v>13</v>
      </c>
      <c r="G15" s="39" t="s">
        <v>69</v>
      </c>
      <c r="H15" s="39">
        <v>60</v>
      </c>
      <c r="I15" s="22"/>
      <c r="J15" s="22"/>
      <c r="K15" s="38">
        <v>13</v>
      </c>
      <c r="L15" s="39" t="s">
        <v>349</v>
      </c>
      <c r="M15" s="43">
        <v>90</v>
      </c>
      <c r="N15" s="22"/>
      <c r="P15" s="38" t="s">
        <v>0</v>
      </c>
      <c r="Q15" s="38" t="s">
        <v>1</v>
      </c>
      <c r="R15" s="44" t="s">
        <v>276</v>
      </c>
      <c r="S15" s="22"/>
      <c r="T15" s="19"/>
    </row>
    <row r="16" spans="1:20" ht="8.1" customHeight="1" x14ac:dyDescent="0.25">
      <c r="A16" s="39">
        <v>14</v>
      </c>
      <c r="B16" s="39" t="s">
        <v>21</v>
      </c>
      <c r="C16" s="43">
        <v>78</v>
      </c>
      <c r="D16" s="54"/>
      <c r="E16" s="42"/>
      <c r="F16" s="39">
        <v>14</v>
      </c>
      <c r="G16" s="39" t="s">
        <v>434</v>
      </c>
      <c r="H16" s="39">
        <v>62</v>
      </c>
      <c r="I16" s="22"/>
      <c r="J16" s="22"/>
      <c r="K16" s="39">
        <v>14</v>
      </c>
      <c r="L16" s="39" t="s">
        <v>130</v>
      </c>
      <c r="M16" s="43">
        <v>100</v>
      </c>
      <c r="N16" s="22"/>
      <c r="P16" s="38">
        <v>1</v>
      </c>
      <c r="Q16" s="38" t="s">
        <v>111</v>
      </c>
      <c r="R16" s="38">
        <v>74</v>
      </c>
      <c r="S16" s="22"/>
      <c r="T16" s="19"/>
    </row>
    <row r="17" spans="1:21" ht="8.1" customHeight="1" x14ac:dyDescent="0.25">
      <c r="A17" s="39">
        <v>15</v>
      </c>
      <c r="B17" s="39" t="s">
        <v>22</v>
      </c>
      <c r="C17" s="43">
        <v>82</v>
      </c>
      <c r="D17" s="54"/>
      <c r="E17" s="42"/>
      <c r="F17" s="39">
        <v>15</v>
      </c>
      <c r="G17" s="39" t="s">
        <v>70</v>
      </c>
      <c r="H17" s="43">
        <v>64</v>
      </c>
      <c r="I17" s="22"/>
      <c r="J17" s="22"/>
      <c r="K17" s="38">
        <v>15</v>
      </c>
      <c r="L17" s="39" t="s">
        <v>351</v>
      </c>
      <c r="M17" s="43">
        <v>105</v>
      </c>
      <c r="N17" s="22"/>
      <c r="P17" s="38">
        <v>2</v>
      </c>
      <c r="Q17" s="38" t="s">
        <v>112</v>
      </c>
      <c r="R17" s="38">
        <v>96</v>
      </c>
      <c r="S17" s="22"/>
      <c r="T17" s="19"/>
    </row>
    <row r="18" spans="1:21" ht="8.1" customHeight="1" x14ac:dyDescent="0.25">
      <c r="A18" s="39">
        <v>16</v>
      </c>
      <c r="B18" s="39" t="s">
        <v>23</v>
      </c>
      <c r="C18" s="43">
        <v>90</v>
      </c>
      <c r="D18" s="54"/>
      <c r="E18" s="42"/>
      <c r="F18" s="39">
        <v>16</v>
      </c>
      <c r="G18" s="39" t="s">
        <v>502</v>
      </c>
      <c r="H18" s="43">
        <v>67</v>
      </c>
      <c r="I18" s="22"/>
      <c r="J18" s="22"/>
      <c r="K18" s="38">
        <v>16</v>
      </c>
      <c r="L18" s="39" t="s">
        <v>415</v>
      </c>
      <c r="M18" s="43">
        <v>128</v>
      </c>
      <c r="N18" s="22"/>
      <c r="P18" s="38">
        <v>3</v>
      </c>
      <c r="Q18" s="38" t="s">
        <v>113</v>
      </c>
      <c r="R18" s="38">
        <v>130</v>
      </c>
      <c r="S18" s="22"/>
      <c r="T18" s="19"/>
    </row>
    <row r="19" spans="1:21" ht="8.1" customHeight="1" x14ac:dyDescent="0.25">
      <c r="A19" s="39">
        <v>17</v>
      </c>
      <c r="B19" s="39" t="s">
        <v>24</v>
      </c>
      <c r="C19" s="43">
        <v>95</v>
      </c>
      <c r="D19" s="54"/>
      <c r="E19" s="42"/>
      <c r="F19" s="39">
        <v>17</v>
      </c>
      <c r="G19" s="39" t="s">
        <v>71</v>
      </c>
      <c r="H19" s="43">
        <v>70</v>
      </c>
      <c r="I19" s="22"/>
      <c r="J19" s="22"/>
      <c r="K19" s="38">
        <v>17</v>
      </c>
      <c r="L19" s="39" t="s">
        <v>401</v>
      </c>
      <c r="M19" s="43">
        <v>140</v>
      </c>
      <c r="N19" s="22"/>
      <c r="P19" s="38">
        <v>4</v>
      </c>
      <c r="Q19" s="38" t="s">
        <v>114</v>
      </c>
      <c r="R19" s="38">
        <v>163</v>
      </c>
      <c r="S19" s="22"/>
      <c r="T19" s="19"/>
    </row>
    <row r="20" spans="1:21" ht="8.1" customHeight="1" x14ac:dyDescent="0.25">
      <c r="A20" s="39">
        <v>18</v>
      </c>
      <c r="B20" s="39" t="s">
        <v>167</v>
      </c>
      <c r="C20" s="43">
        <v>71</v>
      </c>
      <c r="D20" s="54"/>
      <c r="E20" s="42"/>
      <c r="F20" s="39">
        <v>18</v>
      </c>
      <c r="G20" s="39" t="s">
        <v>72</v>
      </c>
      <c r="H20" s="43">
        <v>73</v>
      </c>
      <c r="I20" s="22"/>
      <c r="J20" s="22"/>
      <c r="K20" s="39">
        <v>18</v>
      </c>
      <c r="L20" s="39" t="s">
        <v>439</v>
      </c>
      <c r="M20" s="43">
        <v>105</v>
      </c>
      <c r="N20" s="22"/>
      <c r="P20" s="38">
        <v>5</v>
      </c>
      <c r="Q20" s="38" t="s">
        <v>115</v>
      </c>
      <c r="R20" s="38">
        <v>200</v>
      </c>
      <c r="S20" s="22"/>
      <c r="T20" s="19"/>
    </row>
    <row r="21" spans="1:21" ht="8.1" customHeight="1" x14ac:dyDescent="0.25">
      <c r="A21" s="39">
        <v>19</v>
      </c>
      <c r="B21" s="39" t="s">
        <v>169</v>
      </c>
      <c r="C21" s="43">
        <v>84</v>
      </c>
      <c r="D21" s="54"/>
      <c r="E21" s="42"/>
      <c r="F21" s="39">
        <v>19</v>
      </c>
      <c r="G21" s="39" t="s">
        <v>500</v>
      </c>
      <c r="H21" s="43">
        <v>59</v>
      </c>
      <c r="I21" s="22"/>
      <c r="J21" s="22"/>
      <c r="K21" s="38">
        <v>19</v>
      </c>
      <c r="L21" s="39" t="s">
        <v>355</v>
      </c>
      <c r="M21" s="43">
        <v>115</v>
      </c>
      <c r="N21" s="22"/>
      <c r="P21" s="38">
        <v>6</v>
      </c>
      <c r="Q21" s="38" t="s">
        <v>116</v>
      </c>
      <c r="R21" s="38">
        <v>260</v>
      </c>
      <c r="S21" s="22"/>
      <c r="T21" s="19"/>
    </row>
    <row r="22" spans="1:21" ht="8.1" customHeight="1" x14ac:dyDescent="0.25">
      <c r="A22" s="39">
        <v>20</v>
      </c>
      <c r="B22" s="39" t="s">
        <v>414</v>
      </c>
      <c r="C22" s="43">
        <v>89</v>
      </c>
      <c r="D22" s="54"/>
      <c r="E22" s="42"/>
      <c r="F22" s="39">
        <v>20</v>
      </c>
      <c r="G22" s="39" t="s">
        <v>73</v>
      </c>
      <c r="H22" s="39">
        <v>64</v>
      </c>
      <c r="I22" s="22"/>
      <c r="J22" s="22"/>
      <c r="K22" s="38">
        <v>20</v>
      </c>
      <c r="L22" s="39" t="s">
        <v>353</v>
      </c>
      <c r="M22" s="43">
        <v>128</v>
      </c>
      <c r="N22" s="22"/>
      <c r="P22" s="38">
        <v>7</v>
      </c>
      <c r="Q22" s="38" t="s">
        <v>117</v>
      </c>
      <c r="R22" s="38">
        <v>415</v>
      </c>
      <c r="S22" s="22"/>
    </row>
    <row r="23" spans="1:21" ht="8.1" customHeight="1" x14ac:dyDescent="0.25">
      <c r="A23" s="39">
        <v>21</v>
      </c>
      <c r="B23" s="39" t="s">
        <v>25</v>
      </c>
      <c r="C23" s="43">
        <v>78</v>
      </c>
      <c r="D23" s="54"/>
      <c r="E23" s="42"/>
      <c r="F23" s="39">
        <v>21</v>
      </c>
      <c r="G23" s="39" t="s">
        <v>421</v>
      </c>
      <c r="H23" s="39">
        <v>70</v>
      </c>
      <c r="I23" s="22"/>
      <c r="J23" s="22"/>
      <c r="K23" s="38">
        <v>21</v>
      </c>
      <c r="L23" s="39" t="s">
        <v>354</v>
      </c>
      <c r="M23" s="43">
        <v>135</v>
      </c>
      <c r="N23" s="22"/>
      <c r="P23" s="38">
        <v>8</v>
      </c>
      <c r="Q23" s="38" t="s">
        <v>118</v>
      </c>
      <c r="R23" s="38">
        <v>495</v>
      </c>
      <c r="S23" s="22"/>
    </row>
    <row r="24" spans="1:21" ht="8.1" customHeight="1" x14ac:dyDescent="0.25">
      <c r="A24" s="39">
        <v>22</v>
      </c>
      <c r="B24" s="39" t="s">
        <v>420</v>
      </c>
      <c r="C24" s="43">
        <v>85</v>
      </c>
      <c r="D24" s="54"/>
      <c r="E24" s="42"/>
      <c r="F24" s="39">
        <v>22</v>
      </c>
      <c r="G24" s="39" t="s">
        <v>74</v>
      </c>
      <c r="H24" s="39">
        <v>78</v>
      </c>
      <c r="I24" s="22"/>
      <c r="J24" s="22"/>
      <c r="K24" s="39">
        <v>22</v>
      </c>
      <c r="L24" s="39" t="s">
        <v>438</v>
      </c>
      <c r="M24" s="43">
        <v>164</v>
      </c>
      <c r="N24" s="22"/>
      <c r="P24" s="38">
        <v>9</v>
      </c>
      <c r="Q24" s="38" t="s">
        <v>172</v>
      </c>
      <c r="R24" s="38">
        <v>67</v>
      </c>
      <c r="S24" s="22"/>
    </row>
    <row r="25" spans="1:21" ht="8.1" customHeight="1" x14ac:dyDescent="0.25">
      <c r="A25" s="39">
        <v>23</v>
      </c>
      <c r="B25" s="39" t="s">
        <v>26</v>
      </c>
      <c r="C25" s="43">
        <v>93</v>
      </c>
      <c r="D25" s="54"/>
      <c r="E25" s="42"/>
      <c r="F25" s="39">
        <v>23</v>
      </c>
      <c r="G25" s="39" t="s">
        <v>433</v>
      </c>
      <c r="H25" s="39">
        <v>79</v>
      </c>
      <c r="I25" s="22"/>
      <c r="J25" s="22"/>
      <c r="K25" s="38">
        <v>23</v>
      </c>
      <c r="L25" s="39" t="s">
        <v>440</v>
      </c>
      <c r="M25" s="43">
        <v>180</v>
      </c>
      <c r="N25" s="22"/>
      <c r="P25" s="38">
        <v>10</v>
      </c>
      <c r="Q25" s="38" t="s">
        <v>176</v>
      </c>
      <c r="R25" s="38">
        <v>85</v>
      </c>
      <c r="S25" s="22"/>
      <c r="U25" s="19"/>
    </row>
    <row r="26" spans="1:21" ht="8.1" customHeight="1" x14ac:dyDescent="0.25">
      <c r="A26" s="39">
        <v>24</v>
      </c>
      <c r="B26" s="39" t="s">
        <v>476</v>
      </c>
      <c r="C26" s="43">
        <v>96</v>
      </c>
      <c r="D26" s="54"/>
      <c r="E26" s="42"/>
      <c r="F26" s="39">
        <v>24</v>
      </c>
      <c r="G26" s="39" t="s">
        <v>75</v>
      </c>
      <c r="H26" s="39">
        <v>82</v>
      </c>
      <c r="I26" s="22"/>
      <c r="K26" s="38">
        <v>24</v>
      </c>
      <c r="L26" s="39" t="s">
        <v>473</v>
      </c>
      <c r="M26" s="43">
        <v>190</v>
      </c>
      <c r="N26" s="22"/>
      <c r="P26" s="38">
        <v>11</v>
      </c>
      <c r="Q26" s="38" t="s">
        <v>173</v>
      </c>
      <c r="R26" s="38">
        <v>109</v>
      </c>
      <c r="S26" s="22"/>
    </row>
    <row r="27" spans="1:21" ht="8.1" customHeight="1" x14ac:dyDescent="0.25">
      <c r="A27" s="39">
        <v>25</v>
      </c>
      <c r="B27" s="39" t="s">
        <v>27</v>
      </c>
      <c r="C27" s="43">
        <v>100</v>
      </c>
      <c r="D27" s="54"/>
      <c r="E27" s="42"/>
      <c r="F27" s="39">
        <v>25</v>
      </c>
      <c r="G27" s="39" t="s">
        <v>76</v>
      </c>
      <c r="H27" s="39">
        <v>90</v>
      </c>
      <c r="I27" s="22"/>
      <c r="K27" s="38">
        <v>25</v>
      </c>
      <c r="L27" s="39" t="s">
        <v>512</v>
      </c>
      <c r="M27" s="43">
        <v>201</v>
      </c>
      <c r="N27" s="22"/>
      <c r="P27" s="38">
        <v>12</v>
      </c>
      <c r="Q27" s="38" t="s">
        <v>177</v>
      </c>
      <c r="R27" s="38">
        <v>139</v>
      </c>
      <c r="S27" s="22"/>
    </row>
    <row r="28" spans="1:21" ht="8.1" customHeight="1" x14ac:dyDescent="0.25">
      <c r="A28" s="39">
        <v>26</v>
      </c>
      <c r="B28" s="39" t="s">
        <v>28</v>
      </c>
      <c r="C28" s="43">
        <v>110</v>
      </c>
      <c r="D28" s="54"/>
      <c r="E28" s="42"/>
      <c r="F28" s="39">
        <v>26</v>
      </c>
      <c r="G28" s="39" t="s">
        <v>77</v>
      </c>
      <c r="H28" s="39">
        <v>95</v>
      </c>
      <c r="I28" s="22"/>
      <c r="K28" s="39">
        <v>26</v>
      </c>
      <c r="L28" s="39" t="s">
        <v>509</v>
      </c>
      <c r="M28" s="43">
        <v>120</v>
      </c>
      <c r="N28" s="22"/>
      <c r="P28" s="38">
        <v>13</v>
      </c>
      <c r="Q28" s="38" t="s">
        <v>174</v>
      </c>
      <c r="R28" s="38">
        <v>158</v>
      </c>
      <c r="S28" s="22"/>
    </row>
    <row r="29" spans="1:21" ht="8.1" customHeight="1" x14ac:dyDescent="0.25">
      <c r="A29" s="39">
        <v>27</v>
      </c>
      <c r="B29" s="39" t="s">
        <v>61</v>
      </c>
      <c r="C29" s="43">
        <v>116</v>
      </c>
      <c r="D29" s="54"/>
      <c r="E29" s="42"/>
      <c r="F29" s="39">
        <v>27</v>
      </c>
      <c r="G29" s="39" t="s">
        <v>501</v>
      </c>
      <c r="H29" s="39">
        <v>71</v>
      </c>
      <c r="I29" s="22"/>
      <c r="K29" s="38">
        <v>27</v>
      </c>
      <c r="L29" s="39" t="s">
        <v>352</v>
      </c>
      <c r="M29" s="43">
        <v>131</v>
      </c>
      <c r="N29" s="22"/>
      <c r="P29" s="38">
        <v>14</v>
      </c>
      <c r="Q29" s="38" t="s">
        <v>178</v>
      </c>
      <c r="R29" s="38">
        <v>200</v>
      </c>
      <c r="S29" s="22"/>
    </row>
    <row r="30" spans="1:21" ht="8.1" customHeight="1" x14ac:dyDescent="0.25">
      <c r="A30" s="39">
        <v>28</v>
      </c>
      <c r="B30" s="39" t="s">
        <v>413</v>
      </c>
      <c r="C30" s="43">
        <v>85</v>
      </c>
      <c r="D30" s="54"/>
      <c r="E30" s="42"/>
      <c r="F30" s="39">
        <v>28</v>
      </c>
      <c r="G30" s="39" t="s">
        <v>445</v>
      </c>
      <c r="H30" s="39">
        <v>79</v>
      </c>
      <c r="I30" s="22"/>
      <c r="K30" s="38">
        <v>28</v>
      </c>
      <c r="L30" s="39" t="s">
        <v>506</v>
      </c>
      <c r="M30" s="43">
        <v>140</v>
      </c>
      <c r="N30" s="22"/>
      <c r="P30" s="119" t="s">
        <v>291</v>
      </c>
      <c r="Q30" s="120"/>
      <c r="R30" s="120"/>
      <c r="S30" s="121"/>
    </row>
    <row r="31" spans="1:21" ht="8.1" customHeight="1" x14ac:dyDescent="0.25">
      <c r="A31" s="39">
        <v>29</v>
      </c>
      <c r="B31" s="39" t="s">
        <v>386</v>
      </c>
      <c r="C31" s="43">
        <v>93</v>
      </c>
      <c r="D31" s="54"/>
      <c r="E31" s="42"/>
      <c r="F31" s="39">
        <v>29</v>
      </c>
      <c r="G31" s="39" t="s">
        <v>78</v>
      </c>
      <c r="H31" s="39">
        <v>78</v>
      </c>
      <c r="I31" s="22"/>
      <c r="K31" s="38">
        <v>29</v>
      </c>
      <c r="L31" s="39" t="s">
        <v>410</v>
      </c>
      <c r="M31" s="43">
        <v>168</v>
      </c>
      <c r="N31" s="22"/>
      <c r="P31" s="122"/>
      <c r="Q31" s="123"/>
      <c r="R31" s="123"/>
      <c r="S31" s="124"/>
    </row>
    <row r="32" spans="1:21" ht="8.1" customHeight="1" x14ac:dyDescent="0.25">
      <c r="A32" s="39">
        <v>30</v>
      </c>
      <c r="B32" s="39" t="s">
        <v>29</v>
      </c>
      <c r="C32" s="43">
        <v>101</v>
      </c>
      <c r="D32" s="54"/>
      <c r="E32" s="42"/>
      <c r="F32" s="39">
        <v>30</v>
      </c>
      <c r="G32" s="39" t="s">
        <v>424</v>
      </c>
      <c r="H32" s="39">
        <v>85</v>
      </c>
      <c r="I32" s="22"/>
      <c r="K32" s="39">
        <v>30</v>
      </c>
      <c r="L32" s="39" t="s">
        <v>356</v>
      </c>
      <c r="M32" s="43">
        <v>175</v>
      </c>
      <c r="N32" s="22"/>
      <c r="P32" s="139" t="s">
        <v>0</v>
      </c>
      <c r="Q32" s="137" t="s">
        <v>109</v>
      </c>
      <c r="R32" s="39" t="s">
        <v>119</v>
      </c>
      <c r="S32" s="39" t="s">
        <v>119</v>
      </c>
    </row>
    <row r="33" spans="1:19" ht="8.1" customHeight="1" x14ac:dyDescent="0.25">
      <c r="A33" s="39">
        <v>31</v>
      </c>
      <c r="B33" s="39" t="s">
        <v>30</v>
      </c>
      <c r="C33" s="43">
        <v>112</v>
      </c>
      <c r="D33" s="54"/>
      <c r="E33" s="42"/>
      <c r="F33" s="39">
        <v>31</v>
      </c>
      <c r="G33" s="39" t="s">
        <v>79</v>
      </c>
      <c r="H33" s="39">
        <v>93</v>
      </c>
      <c r="I33" s="22"/>
      <c r="K33" s="38">
        <v>31</v>
      </c>
      <c r="L33" s="39" t="s">
        <v>357</v>
      </c>
      <c r="M33" s="43">
        <v>188</v>
      </c>
      <c r="N33" s="22"/>
      <c r="P33" s="140"/>
      <c r="Q33" s="138"/>
      <c r="R33" s="39" t="s">
        <v>120</v>
      </c>
      <c r="S33" s="39" t="s">
        <v>221</v>
      </c>
    </row>
    <row r="34" spans="1:19" ht="8.1" customHeight="1" x14ac:dyDescent="0.25">
      <c r="A34" s="39">
        <v>32</v>
      </c>
      <c r="B34" s="39" t="s">
        <v>380</v>
      </c>
      <c r="C34" s="43">
        <v>114</v>
      </c>
      <c r="D34" s="54"/>
      <c r="E34" s="42"/>
      <c r="F34" s="39">
        <v>32</v>
      </c>
      <c r="G34" s="39" t="s">
        <v>419</v>
      </c>
      <c r="H34" s="39">
        <v>96</v>
      </c>
      <c r="I34" s="22"/>
      <c r="K34" s="38">
        <v>32</v>
      </c>
      <c r="L34" s="39" t="s">
        <v>505</v>
      </c>
      <c r="M34" s="43">
        <v>206</v>
      </c>
      <c r="N34" s="22"/>
      <c r="P34" s="45">
        <v>1</v>
      </c>
      <c r="Q34" s="38" t="s">
        <v>377</v>
      </c>
      <c r="R34" s="43">
        <v>99</v>
      </c>
      <c r="S34" s="39">
        <v>84</v>
      </c>
    </row>
    <row r="35" spans="1:19" ht="8.1" customHeight="1" x14ac:dyDescent="0.25">
      <c r="A35" s="39">
        <v>33</v>
      </c>
      <c r="B35" s="39" t="s">
        <v>31</v>
      </c>
      <c r="C35" s="43">
        <v>121</v>
      </c>
      <c r="D35" s="54"/>
      <c r="E35" s="42"/>
      <c r="F35" s="39">
        <v>33</v>
      </c>
      <c r="G35" s="39" t="s">
        <v>80</v>
      </c>
      <c r="H35" s="39">
        <v>100</v>
      </c>
      <c r="I35" s="22"/>
      <c r="K35" s="38">
        <v>33</v>
      </c>
      <c r="L35" s="39" t="s">
        <v>412</v>
      </c>
      <c r="M35" s="43">
        <v>237</v>
      </c>
      <c r="N35" s="22"/>
      <c r="P35" s="45">
        <v>2</v>
      </c>
      <c r="Q35" s="38" t="s">
        <v>378</v>
      </c>
      <c r="R35" s="43">
        <v>125</v>
      </c>
      <c r="S35" s="39">
        <v>84</v>
      </c>
    </row>
    <row r="36" spans="1:19" ht="8.1" customHeight="1" x14ac:dyDescent="0.25">
      <c r="A36" s="39">
        <v>34</v>
      </c>
      <c r="B36" s="39" t="s">
        <v>32</v>
      </c>
      <c r="C36" s="43">
        <v>125</v>
      </c>
      <c r="D36" s="54"/>
      <c r="E36" s="42"/>
      <c r="F36" s="39">
        <v>34</v>
      </c>
      <c r="G36" s="39" t="s">
        <v>81</v>
      </c>
      <c r="H36" s="39">
        <v>110</v>
      </c>
      <c r="I36" s="22"/>
      <c r="K36" s="39">
        <v>34</v>
      </c>
      <c r="L36" s="39" t="s">
        <v>441</v>
      </c>
      <c r="M36" s="43">
        <v>250</v>
      </c>
      <c r="N36" s="22"/>
      <c r="P36" s="45">
        <v>3</v>
      </c>
      <c r="Q36" s="38" t="s">
        <v>348</v>
      </c>
      <c r="R36" s="43">
        <v>150</v>
      </c>
      <c r="S36" s="39">
        <v>79</v>
      </c>
    </row>
    <row r="37" spans="1:19" ht="8.1" customHeight="1" x14ac:dyDescent="0.25">
      <c r="A37" s="39">
        <v>35</v>
      </c>
      <c r="B37" s="39" t="s">
        <v>135</v>
      </c>
      <c r="C37" s="43">
        <v>118</v>
      </c>
      <c r="D37" s="54"/>
      <c r="E37" s="54"/>
      <c r="F37" s="39">
        <v>35</v>
      </c>
      <c r="G37" s="39" t="s">
        <v>82</v>
      </c>
      <c r="H37" s="39">
        <v>116</v>
      </c>
      <c r="I37" s="22"/>
      <c r="K37" s="38">
        <v>35</v>
      </c>
      <c r="L37" s="39" t="s">
        <v>486</v>
      </c>
      <c r="M37" s="43">
        <v>270</v>
      </c>
      <c r="N37" s="22"/>
      <c r="P37" s="45">
        <v>4</v>
      </c>
      <c r="Q37" s="38" t="s">
        <v>225</v>
      </c>
      <c r="R37" s="43">
        <v>195</v>
      </c>
      <c r="S37" s="39">
        <v>79</v>
      </c>
    </row>
    <row r="38" spans="1:19" ht="8.1" customHeight="1" x14ac:dyDescent="0.25">
      <c r="A38" s="39">
        <v>36</v>
      </c>
      <c r="B38" s="39" t="s">
        <v>136</v>
      </c>
      <c r="C38" s="43">
        <v>130</v>
      </c>
      <c r="D38" s="54"/>
      <c r="E38" s="54"/>
      <c r="F38" s="39">
        <v>36</v>
      </c>
      <c r="G38" s="39" t="s">
        <v>175</v>
      </c>
      <c r="H38" s="39">
        <v>105</v>
      </c>
      <c r="I38" s="22"/>
      <c r="K38" s="38">
        <v>36</v>
      </c>
      <c r="L38" s="39" t="s">
        <v>133</v>
      </c>
      <c r="M38" s="43">
        <v>156</v>
      </c>
      <c r="N38" s="22"/>
      <c r="P38" s="45">
        <v>5</v>
      </c>
      <c r="Q38" s="38" t="s">
        <v>295</v>
      </c>
      <c r="R38" s="43">
        <v>205</v>
      </c>
      <c r="S38" s="39">
        <v>74</v>
      </c>
    </row>
    <row r="39" spans="1:19" ht="8.1" customHeight="1" x14ac:dyDescent="0.25">
      <c r="A39" s="39">
        <v>37</v>
      </c>
      <c r="B39" s="39" t="s">
        <v>141</v>
      </c>
      <c r="C39" s="43">
        <v>137</v>
      </c>
      <c r="D39" s="54"/>
      <c r="E39" s="54"/>
      <c r="F39" s="39">
        <v>37</v>
      </c>
      <c r="G39" s="39" t="s">
        <v>422</v>
      </c>
      <c r="H39" s="39">
        <v>116</v>
      </c>
      <c r="I39" s="22"/>
      <c r="K39" s="38">
        <v>37</v>
      </c>
      <c r="L39" s="39" t="s">
        <v>343</v>
      </c>
      <c r="M39" s="43">
        <v>174</v>
      </c>
      <c r="N39" s="22"/>
      <c r="P39" s="45">
        <v>6</v>
      </c>
      <c r="Q39" s="38" t="s">
        <v>226</v>
      </c>
      <c r="R39" s="43">
        <v>235</v>
      </c>
      <c r="S39" s="38">
        <v>74</v>
      </c>
    </row>
    <row r="40" spans="1:19" ht="8.1" customHeight="1" x14ac:dyDescent="0.25">
      <c r="A40" s="39">
        <v>38</v>
      </c>
      <c r="B40" s="39" t="s">
        <v>298</v>
      </c>
      <c r="C40" s="43">
        <v>112</v>
      </c>
      <c r="D40" s="54"/>
      <c r="E40" s="54"/>
      <c r="F40" s="39">
        <v>38</v>
      </c>
      <c r="G40" s="39" t="s">
        <v>83</v>
      </c>
      <c r="H40" s="39">
        <v>126</v>
      </c>
      <c r="I40" s="22"/>
      <c r="K40" s="39">
        <v>38</v>
      </c>
      <c r="L40" s="39" t="s">
        <v>7</v>
      </c>
      <c r="M40" s="43">
        <v>184</v>
      </c>
      <c r="N40" s="22"/>
      <c r="P40" s="45">
        <v>7</v>
      </c>
      <c r="Q40" s="38" t="s">
        <v>227</v>
      </c>
      <c r="R40" s="43">
        <v>275</v>
      </c>
      <c r="S40" s="39">
        <v>74</v>
      </c>
    </row>
    <row r="41" spans="1:19" ht="8.1" customHeight="1" x14ac:dyDescent="0.25">
      <c r="A41" s="39">
        <v>39</v>
      </c>
      <c r="B41" s="39" t="s">
        <v>517</v>
      </c>
      <c r="C41" s="43">
        <v>116</v>
      </c>
      <c r="D41" s="54"/>
      <c r="E41" s="54"/>
      <c r="F41" s="39">
        <v>39</v>
      </c>
      <c r="G41" s="39" t="s">
        <v>423</v>
      </c>
      <c r="H41" s="39">
        <v>130</v>
      </c>
      <c r="I41" s="22"/>
      <c r="K41" s="38">
        <v>39</v>
      </c>
      <c r="L41" s="39" t="s">
        <v>437</v>
      </c>
      <c r="M41" s="43">
        <v>225</v>
      </c>
      <c r="N41" s="22"/>
      <c r="P41" s="45">
        <v>8</v>
      </c>
      <c r="Q41" s="38" t="s">
        <v>245</v>
      </c>
      <c r="R41" s="43">
        <v>285</v>
      </c>
      <c r="S41" s="38">
        <v>74</v>
      </c>
    </row>
    <row r="42" spans="1:19" ht="8.1" customHeight="1" x14ac:dyDescent="0.25">
      <c r="A42" s="39">
        <v>40</v>
      </c>
      <c r="B42" s="39" t="s">
        <v>493</v>
      </c>
      <c r="C42" s="43">
        <v>118</v>
      </c>
      <c r="E42" s="54"/>
      <c r="F42" s="39">
        <v>40</v>
      </c>
      <c r="G42" s="39" t="s">
        <v>84</v>
      </c>
      <c r="H42" s="39">
        <v>135</v>
      </c>
      <c r="I42" s="22"/>
      <c r="K42" s="38">
        <v>40</v>
      </c>
      <c r="L42" s="39" t="s">
        <v>546</v>
      </c>
      <c r="M42" s="43">
        <v>247</v>
      </c>
      <c r="N42" s="22"/>
      <c r="P42" s="45">
        <v>9</v>
      </c>
      <c r="Q42" s="38" t="s">
        <v>228</v>
      </c>
      <c r="R42" s="43">
        <v>355</v>
      </c>
      <c r="S42" s="39">
        <v>74</v>
      </c>
    </row>
    <row r="43" spans="1:19" ht="8.1" customHeight="1" x14ac:dyDescent="0.25">
      <c r="A43" s="39">
        <v>41</v>
      </c>
      <c r="B43" s="39" t="s">
        <v>168</v>
      </c>
      <c r="C43" s="43">
        <v>98</v>
      </c>
      <c r="E43" s="54"/>
      <c r="F43" s="39">
        <v>41</v>
      </c>
      <c r="G43" s="39" t="s">
        <v>548</v>
      </c>
      <c r="H43" s="39">
        <v>145</v>
      </c>
      <c r="I43" s="22"/>
      <c r="K43" s="38">
        <v>41</v>
      </c>
      <c r="L43" s="39" t="s">
        <v>458</v>
      </c>
      <c r="M43" s="43">
        <v>260</v>
      </c>
      <c r="N43" s="22"/>
      <c r="P43" s="45">
        <v>10</v>
      </c>
      <c r="Q43" s="38" t="s">
        <v>217</v>
      </c>
      <c r="R43" s="43">
        <v>425</v>
      </c>
      <c r="S43" s="38">
        <v>74</v>
      </c>
    </row>
    <row r="44" spans="1:19" ht="8.1" customHeight="1" x14ac:dyDescent="0.25">
      <c r="A44" s="39">
        <v>42</v>
      </c>
      <c r="B44" s="39" t="s">
        <v>428</v>
      </c>
      <c r="C44" s="43">
        <v>108</v>
      </c>
      <c r="E44" s="54"/>
      <c r="F44" s="39">
        <v>42</v>
      </c>
      <c r="G44" s="39" t="s">
        <v>85</v>
      </c>
      <c r="H44" s="39">
        <v>151</v>
      </c>
      <c r="I44" s="22"/>
      <c r="K44" s="39">
        <v>42</v>
      </c>
      <c r="L44" s="39" t="s">
        <v>399</v>
      </c>
      <c r="M44" s="43">
        <v>300</v>
      </c>
      <c r="N44" s="22"/>
      <c r="P44" s="45">
        <v>11</v>
      </c>
      <c r="Q44" s="38" t="s">
        <v>229</v>
      </c>
      <c r="R44" s="43">
        <v>435</v>
      </c>
      <c r="S44" s="39">
        <v>74</v>
      </c>
    </row>
    <row r="45" spans="1:19" ht="8.1" customHeight="1" x14ac:dyDescent="0.25">
      <c r="A45" s="39">
        <v>43</v>
      </c>
      <c r="B45" s="39" t="s">
        <v>33</v>
      </c>
      <c r="C45" s="43">
        <v>117</v>
      </c>
      <c r="E45" s="54"/>
      <c r="F45" s="39">
        <v>43</v>
      </c>
      <c r="G45" s="39" t="s">
        <v>86</v>
      </c>
      <c r="H45" s="39">
        <v>158</v>
      </c>
      <c r="I45" s="22"/>
      <c r="K45" s="38">
        <v>43</v>
      </c>
      <c r="L45" s="39" t="s">
        <v>518</v>
      </c>
      <c r="M45" s="43">
        <v>183</v>
      </c>
      <c r="N45" s="22"/>
      <c r="P45" s="45">
        <v>12</v>
      </c>
      <c r="Q45" s="38" t="s">
        <v>170</v>
      </c>
      <c r="R45" s="43">
        <v>510</v>
      </c>
      <c r="S45" s="38">
        <v>74</v>
      </c>
    </row>
    <row r="46" spans="1:19" ht="8.1" customHeight="1" x14ac:dyDescent="0.25">
      <c r="A46" s="39">
        <v>44</v>
      </c>
      <c r="B46" s="39" t="s">
        <v>427</v>
      </c>
      <c r="C46" s="43">
        <v>122</v>
      </c>
      <c r="E46" s="54"/>
      <c r="F46" s="39">
        <v>44</v>
      </c>
      <c r="G46" s="39" t="s">
        <v>87</v>
      </c>
      <c r="H46" s="39">
        <v>192</v>
      </c>
      <c r="I46" s="22"/>
      <c r="K46" s="38">
        <v>44</v>
      </c>
      <c r="L46" s="39" t="s">
        <v>407</v>
      </c>
      <c r="M46" s="43">
        <v>220</v>
      </c>
      <c r="N46" s="22"/>
      <c r="P46" s="45">
        <v>13</v>
      </c>
      <c r="Q46" s="38" t="s">
        <v>367</v>
      </c>
      <c r="R46" s="43">
        <v>610</v>
      </c>
      <c r="S46" s="39">
        <v>74</v>
      </c>
    </row>
    <row r="47" spans="1:19" ht="8.1" customHeight="1" x14ac:dyDescent="0.25">
      <c r="A47" s="39">
        <v>45</v>
      </c>
      <c r="B47" s="39" t="s">
        <v>34</v>
      </c>
      <c r="C47" s="43">
        <v>127</v>
      </c>
      <c r="E47" s="54"/>
      <c r="F47" s="39">
        <v>45</v>
      </c>
      <c r="G47" s="53" t="s">
        <v>270</v>
      </c>
      <c r="H47" s="39">
        <v>209</v>
      </c>
      <c r="I47" s="22"/>
      <c r="K47" s="38">
        <v>45</v>
      </c>
      <c r="L47" s="39" t="s">
        <v>411</v>
      </c>
      <c r="M47" s="43">
        <v>238</v>
      </c>
      <c r="N47" s="22"/>
      <c r="P47" s="45">
        <v>14</v>
      </c>
      <c r="Q47" s="38" t="s">
        <v>484</v>
      </c>
      <c r="R47" s="43">
        <v>695</v>
      </c>
      <c r="S47" s="38">
        <v>74</v>
      </c>
    </row>
    <row r="48" spans="1:19" ht="8.1" customHeight="1" x14ac:dyDescent="0.25">
      <c r="A48" s="39">
        <v>46</v>
      </c>
      <c r="B48" s="39" t="s">
        <v>547</v>
      </c>
      <c r="C48" s="43">
        <v>135</v>
      </c>
      <c r="E48" s="54"/>
      <c r="F48" s="39">
        <v>46</v>
      </c>
      <c r="G48" s="39" t="s">
        <v>88</v>
      </c>
      <c r="H48" s="39">
        <v>218</v>
      </c>
      <c r="I48" s="22"/>
      <c r="K48" s="39">
        <v>46</v>
      </c>
      <c r="L48" s="39" t="s">
        <v>383</v>
      </c>
      <c r="M48" s="43">
        <v>300</v>
      </c>
      <c r="N48" s="22"/>
      <c r="P48" s="45">
        <v>15</v>
      </c>
      <c r="Q48" s="38" t="s">
        <v>269</v>
      </c>
      <c r="R48" s="43">
        <v>615</v>
      </c>
      <c r="S48" s="39">
        <v>74</v>
      </c>
    </row>
    <row r="49" spans="1:19" ht="8.1" customHeight="1" x14ac:dyDescent="0.25">
      <c r="A49" s="39">
        <v>47</v>
      </c>
      <c r="B49" s="39" t="s">
        <v>35</v>
      </c>
      <c r="C49" s="43">
        <v>140</v>
      </c>
      <c r="E49" s="54"/>
      <c r="F49" s="39">
        <v>47</v>
      </c>
      <c r="G49" s="39" t="s">
        <v>283</v>
      </c>
      <c r="H49" s="39">
        <v>280</v>
      </c>
      <c r="I49" s="22"/>
      <c r="K49" s="38">
        <v>47</v>
      </c>
      <c r="L49" s="39" t="s">
        <v>513</v>
      </c>
      <c r="M49" s="43">
        <v>274</v>
      </c>
      <c r="N49" s="22"/>
      <c r="P49" s="45">
        <v>16</v>
      </c>
      <c r="Q49" s="38" t="s">
        <v>187</v>
      </c>
      <c r="R49" s="43">
        <v>710</v>
      </c>
      <c r="S49" s="38">
        <v>74</v>
      </c>
    </row>
    <row r="50" spans="1:19" ht="8.1" customHeight="1" x14ac:dyDescent="0.25">
      <c r="A50" s="39">
        <v>48</v>
      </c>
      <c r="B50" s="39" t="s">
        <v>36</v>
      </c>
      <c r="C50" s="43">
        <v>148</v>
      </c>
      <c r="E50" s="54"/>
      <c r="F50" s="39">
        <v>48</v>
      </c>
      <c r="G50" s="39" t="s">
        <v>426</v>
      </c>
      <c r="H50" s="39">
        <v>165</v>
      </c>
      <c r="I50" s="22"/>
      <c r="K50" s="38">
        <v>48</v>
      </c>
      <c r="L50" s="39" t="s">
        <v>250</v>
      </c>
      <c r="M50" s="43">
        <v>210</v>
      </c>
      <c r="N50" s="22"/>
      <c r="P50" s="45">
        <v>17</v>
      </c>
      <c r="Q50" s="38" t="s">
        <v>188</v>
      </c>
      <c r="R50" s="43">
        <v>795</v>
      </c>
      <c r="S50" s="39">
        <v>75</v>
      </c>
    </row>
    <row r="51" spans="1:19" ht="8.1" customHeight="1" x14ac:dyDescent="0.25">
      <c r="A51" s="39">
        <v>49</v>
      </c>
      <c r="B51" s="39" t="s">
        <v>39</v>
      </c>
      <c r="C51" s="43">
        <v>178</v>
      </c>
      <c r="E51" s="54"/>
      <c r="F51" s="39">
        <v>49</v>
      </c>
      <c r="G51" s="39" t="s">
        <v>89</v>
      </c>
      <c r="H51" s="43">
        <v>171</v>
      </c>
      <c r="I51" s="22"/>
      <c r="K51" s="38">
        <v>49</v>
      </c>
      <c r="L51" s="39" t="s">
        <v>436</v>
      </c>
      <c r="M51" s="43">
        <v>234</v>
      </c>
      <c r="N51" s="22"/>
      <c r="P51" s="45">
        <v>18</v>
      </c>
      <c r="Q51" s="38" t="s">
        <v>190</v>
      </c>
      <c r="R51" s="43">
        <v>905</v>
      </c>
      <c r="S51" s="38">
        <v>75</v>
      </c>
    </row>
    <row r="52" spans="1:19" ht="8.1" customHeight="1" x14ac:dyDescent="0.25">
      <c r="A52" s="39">
        <v>50</v>
      </c>
      <c r="B52" s="39" t="s">
        <v>234</v>
      </c>
      <c r="C52" s="43">
        <v>105</v>
      </c>
      <c r="E52" s="54"/>
      <c r="F52" s="39">
        <v>50</v>
      </c>
      <c r="G52" s="39" t="s">
        <v>90</v>
      </c>
      <c r="H52" s="43">
        <v>190</v>
      </c>
      <c r="I52" s="22"/>
      <c r="K52" s="39">
        <v>50</v>
      </c>
      <c r="L52" s="39" t="s">
        <v>8</v>
      </c>
      <c r="M52" s="43">
        <v>248</v>
      </c>
      <c r="N52" s="22"/>
      <c r="P52" s="45">
        <v>19</v>
      </c>
      <c r="Q52" s="38" t="s">
        <v>218</v>
      </c>
      <c r="R52" s="43">
        <v>1115</v>
      </c>
      <c r="S52" s="39">
        <v>75</v>
      </c>
    </row>
    <row r="53" spans="1:19" ht="8.1" customHeight="1" x14ac:dyDescent="0.25">
      <c r="A53" s="39">
        <v>51</v>
      </c>
      <c r="B53" s="39" t="s">
        <v>37</v>
      </c>
      <c r="C53" s="43">
        <v>126</v>
      </c>
      <c r="E53" s="54"/>
      <c r="F53" s="39">
        <v>51</v>
      </c>
      <c r="G53" s="39" t="s">
        <v>91</v>
      </c>
      <c r="H53" s="43">
        <v>201</v>
      </c>
      <c r="I53" s="22"/>
      <c r="K53" s="38">
        <v>51</v>
      </c>
      <c r="L53" s="39" t="s">
        <v>9</v>
      </c>
      <c r="M53" s="43">
        <v>304</v>
      </c>
      <c r="N53" s="22"/>
      <c r="P53" s="45">
        <v>20</v>
      </c>
      <c r="Q53" s="38" t="s">
        <v>538</v>
      </c>
      <c r="R53" s="43">
        <v>1320</v>
      </c>
      <c r="S53" s="38">
        <v>76</v>
      </c>
    </row>
    <row r="54" spans="1:19" ht="8.1" customHeight="1" x14ac:dyDescent="0.25">
      <c r="A54" s="39">
        <v>52</v>
      </c>
      <c r="B54" s="39" t="s">
        <v>432</v>
      </c>
      <c r="C54" s="43">
        <v>130</v>
      </c>
      <c r="E54" s="54"/>
      <c r="F54" s="39">
        <v>52</v>
      </c>
      <c r="G54" s="39" t="s">
        <v>92</v>
      </c>
      <c r="H54" s="43">
        <v>244</v>
      </c>
      <c r="I54" s="22"/>
      <c r="K54" s="38">
        <v>52</v>
      </c>
      <c r="L54" s="39" t="s">
        <v>140</v>
      </c>
      <c r="M54" s="43">
        <v>351</v>
      </c>
      <c r="N54" s="22"/>
      <c r="P54" s="45">
        <v>21</v>
      </c>
      <c r="Q54" s="38" t="s">
        <v>219</v>
      </c>
      <c r="R54" s="43">
        <v>1150</v>
      </c>
      <c r="S54" s="39">
        <v>76</v>
      </c>
    </row>
    <row r="55" spans="1:19" ht="8.1" customHeight="1" x14ac:dyDescent="0.25">
      <c r="A55" s="39">
        <v>53</v>
      </c>
      <c r="B55" s="39" t="s">
        <v>38</v>
      </c>
      <c r="C55" s="43">
        <v>135</v>
      </c>
      <c r="E55" s="54"/>
      <c r="F55" s="39">
        <v>53</v>
      </c>
      <c r="G55" s="39" t="s">
        <v>408</v>
      </c>
      <c r="H55" s="43">
        <v>267</v>
      </c>
      <c r="I55" s="22"/>
      <c r="K55" s="38">
        <v>53</v>
      </c>
      <c r="L55" s="39" t="s">
        <v>449</v>
      </c>
      <c r="M55" s="43">
        <v>407</v>
      </c>
      <c r="N55" s="22"/>
      <c r="P55" s="45">
        <v>22</v>
      </c>
      <c r="Q55" s="38" t="s">
        <v>191</v>
      </c>
      <c r="R55" s="43">
        <v>1410</v>
      </c>
      <c r="S55" s="38">
        <v>78</v>
      </c>
    </row>
    <row r="56" spans="1:19" ht="8.1" customHeight="1" x14ac:dyDescent="0.25">
      <c r="A56" s="39">
        <v>54</v>
      </c>
      <c r="B56" s="39" t="s">
        <v>549</v>
      </c>
      <c r="C56" s="43">
        <v>145</v>
      </c>
      <c r="E56" s="54"/>
      <c r="F56" s="39">
        <v>54</v>
      </c>
      <c r="G56" s="39" t="s">
        <v>93</v>
      </c>
      <c r="H56" s="43">
        <v>280</v>
      </c>
      <c r="I56" s="22"/>
      <c r="K56" s="39">
        <v>54</v>
      </c>
      <c r="L56" s="39" t="s">
        <v>186</v>
      </c>
      <c r="M56" s="43">
        <v>292</v>
      </c>
      <c r="N56" s="22"/>
      <c r="P56" s="45">
        <v>23</v>
      </c>
      <c r="Q56" s="38" t="s">
        <v>528</v>
      </c>
      <c r="R56" s="43">
        <v>1770</v>
      </c>
      <c r="S56" s="39">
        <v>76</v>
      </c>
    </row>
    <row r="57" spans="1:19" ht="8.1" customHeight="1" x14ac:dyDescent="0.25">
      <c r="A57" s="39">
        <v>55</v>
      </c>
      <c r="B57" s="39" t="s">
        <v>40</v>
      </c>
      <c r="C57" s="43">
        <v>151</v>
      </c>
      <c r="E57" s="54"/>
      <c r="F57" s="39">
        <v>55</v>
      </c>
      <c r="G57" s="39" t="s">
        <v>452</v>
      </c>
      <c r="H57" s="43">
        <v>321</v>
      </c>
      <c r="I57" s="22"/>
      <c r="K57" s="38">
        <v>55</v>
      </c>
      <c r="L57" s="39" t="s">
        <v>10</v>
      </c>
      <c r="M57" s="43">
        <v>357</v>
      </c>
      <c r="N57" s="22"/>
      <c r="P57" s="45">
        <v>24</v>
      </c>
      <c r="Q57" s="38" t="s">
        <v>485</v>
      </c>
      <c r="R57" s="43">
        <v>2680</v>
      </c>
      <c r="S57" s="38">
        <v>131</v>
      </c>
    </row>
    <row r="58" spans="1:19" ht="8.1" customHeight="1" x14ac:dyDescent="0.25">
      <c r="A58" s="39">
        <v>56</v>
      </c>
      <c r="B58" s="39" t="s">
        <v>41</v>
      </c>
      <c r="C58" s="43">
        <v>158</v>
      </c>
      <c r="E58" s="54"/>
      <c r="F58" s="39">
        <v>56</v>
      </c>
      <c r="G58" s="51" t="s">
        <v>280</v>
      </c>
      <c r="H58" s="51">
        <v>361</v>
      </c>
      <c r="I58" s="22"/>
      <c r="K58" s="38">
        <v>56</v>
      </c>
      <c r="L58" s="39" t="s">
        <v>272</v>
      </c>
      <c r="M58" s="43">
        <v>413</v>
      </c>
      <c r="N58" s="22"/>
      <c r="P58" s="131" t="s">
        <v>286</v>
      </c>
      <c r="Q58" s="132"/>
      <c r="R58" s="132"/>
      <c r="S58" s="133"/>
    </row>
    <row r="59" spans="1:19" ht="8.1" customHeight="1" x14ac:dyDescent="0.25">
      <c r="A59" s="39">
        <v>57</v>
      </c>
      <c r="B59" s="39" t="s">
        <v>558</v>
      </c>
      <c r="C59" s="43">
        <v>192</v>
      </c>
      <c r="E59" s="54"/>
      <c r="F59" s="39">
        <v>57</v>
      </c>
      <c r="G59" s="39" t="s">
        <v>94</v>
      </c>
      <c r="H59" s="43">
        <v>207</v>
      </c>
      <c r="I59" s="22"/>
      <c r="K59" s="38">
        <v>57</v>
      </c>
      <c r="L59" s="39" t="s">
        <v>464</v>
      </c>
      <c r="M59" s="43">
        <v>480</v>
      </c>
      <c r="N59" s="22"/>
      <c r="P59" s="134"/>
      <c r="Q59" s="135"/>
      <c r="R59" s="135"/>
      <c r="S59" s="136"/>
    </row>
    <row r="60" spans="1:19" ht="8.1" customHeight="1" x14ac:dyDescent="0.25">
      <c r="A60" s="39">
        <v>58</v>
      </c>
      <c r="B60" s="39" t="s">
        <v>425</v>
      </c>
      <c r="C60" s="43">
        <v>144</v>
      </c>
      <c r="E60" s="54"/>
      <c r="F60" s="39">
        <v>58</v>
      </c>
      <c r="G60" s="39" t="s">
        <v>454</v>
      </c>
      <c r="H60" s="43">
        <v>221</v>
      </c>
      <c r="I60" s="22"/>
      <c r="K60" s="39">
        <v>58</v>
      </c>
      <c r="L60" s="39" t="s">
        <v>162</v>
      </c>
      <c r="M60" s="43">
        <v>335</v>
      </c>
      <c r="N60" s="22"/>
      <c r="P60" s="139" t="s">
        <v>0</v>
      </c>
      <c r="Q60" s="137" t="s">
        <v>109</v>
      </c>
      <c r="R60" s="39" t="s">
        <v>119</v>
      </c>
      <c r="S60" s="39" t="s">
        <v>119</v>
      </c>
    </row>
    <row r="61" spans="1:19" ht="8.1" customHeight="1" x14ac:dyDescent="0.25">
      <c r="A61" s="39">
        <v>59</v>
      </c>
      <c r="B61" s="39" t="s">
        <v>42</v>
      </c>
      <c r="C61" s="43">
        <v>154</v>
      </c>
      <c r="E61" s="54"/>
      <c r="F61" s="39">
        <v>59</v>
      </c>
      <c r="G61" s="39" t="s">
        <v>95</v>
      </c>
      <c r="H61" s="43">
        <v>231</v>
      </c>
      <c r="I61" s="22"/>
      <c r="K61" s="38">
        <v>59</v>
      </c>
      <c r="L61" s="39" t="s">
        <v>11</v>
      </c>
      <c r="M61" s="43">
        <v>411</v>
      </c>
      <c r="N61" s="22"/>
      <c r="P61" s="140"/>
      <c r="Q61" s="138"/>
      <c r="R61" s="39" t="s">
        <v>120</v>
      </c>
      <c r="S61" s="39" t="s">
        <v>221</v>
      </c>
    </row>
    <row r="62" spans="1:19" ht="8.1" customHeight="1" x14ac:dyDescent="0.25">
      <c r="A62" s="39">
        <v>60</v>
      </c>
      <c r="B62" s="39" t="s">
        <v>43</v>
      </c>
      <c r="C62" s="43">
        <v>170</v>
      </c>
      <c r="E62" s="54"/>
      <c r="F62" s="39">
        <v>60</v>
      </c>
      <c r="G62" s="39" t="s">
        <v>96</v>
      </c>
      <c r="H62" s="43">
        <v>244</v>
      </c>
      <c r="I62" s="22"/>
      <c r="K62" s="38">
        <v>60</v>
      </c>
      <c r="L62" s="39" t="s">
        <v>462</v>
      </c>
      <c r="M62" s="43">
        <v>452</v>
      </c>
      <c r="N62" s="22"/>
      <c r="P62" s="38">
        <v>1</v>
      </c>
      <c r="Q62" s="38" t="s">
        <v>256</v>
      </c>
      <c r="R62" s="41">
        <v>1065</v>
      </c>
      <c r="S62" s="38">
        <v>120</v>
      </c>
    </row>
    <row r="63" spans="1:19" ht="8.1" customHeight="1" x14ac:dyDescent="0.25">
      <c r="A63" s="39">
        <v>61</v>
      </c>
      <c r="B63" s="39" t="s">
        <v>44</v>
      </c>
      <c r="C63" s="43">
        <v>180</v>
      </c>
      <c r="E63" s="54"/>
      <c r="F63" s="39">
        <v>61</v>
      </c>
      <c r="G63" s="39" t="s">
        <v>97</v>
      </c>
      <c r="H63" s="43">
        <v>297</v>
      </c>
      <c r="I63" s="22"/>
      <c r="K63" s="38">
        <v>61</v>
      </c>
      <c r="L63" s="39" t="s">
        <v>125</v>
      </c>
      <c r="M63" s="43">
        <v>476</v>
      </c>
      <c r="N63" s="22"/>
      <c r="P63" s="38">
        <v>2</v>
      </c>
      <c r="Q63" s="38" t="s">
        <v>257</v>
      </c>
      <c r="R63" s="41">
        <v>1285</v>
      </c>
      <c r="S63" s="38">
        <v>120</v>
      </c>
    </row>
    <row r="64" spans="1:19" ht="8.1" customHeight="1" x14ac:dyDescent="0.25">
      <c r="A64" s="39">
        <v>62</v>
      </c>
      <c r="B64" s="39" t="s">
        <v>45</v>
      </c>
      <c r="C64" s="43">
        <v>221</v>
      </c>
      <c r="E64" s="54"/>
      <c r="F64" s="39">
        <v>62</v>
      </c>
      <c r="G64" s="39" t="s">
        <v>488</v>
      </c>
      <c r="H64" s="43">
        <v>325</v>
      </c>
      <c r="I64" s="22"/>
      <c r="K64" s="39">
        <v>62</v>
      </c>
      <c r="L64" s="39" t="s">
        <v>461</v>
      </c>
      <c r="M64" s="43">
        <v>553</v>
      </c>
      <c r="N64" s="22"/>
      <c r="P64" s="38">
        <v>3</v>
      </c>
      <c r="Q64" s="38" t="s">
        <v>258</v>
      </c>
      <c r="R64" s="41">
        <v>1485</v>
      </c>
      <c r="S64" s="38">
        <v>120</v>
      </c>
    </row>
    <row r="65" spans="1:19" ht="8.1" customHeight="1" x14ac:dyDescent="0.25">
      <c r="A65" s="39">
        <v>63</v>
      </c>
      <c r="B65" s="39" t="s">
        <v>384</v>
      </c>
      <c r="C65" s="43">
        <v>238</v>
      </c>
      <c r="E65" s="54"/>
      <c r="F65" s="39">
        <v>63</v>
      </c>
      <c r="G65" s="39" t="s">
        <v>98</v>
      </c>
      <c r="H65" s="43">
        <v>341</v>
      </c>
      <c r="I65" s="22"/>
      <c r="K65" s="38">
        <v>63</v>
      </c>
      <c r="L65" s="39" t="s">
        <v>344</v>
      </c>
      <c r="M65" s="43">
        <v>629</v>
      </c>
      <c r="N65" s="22"/>
      <c r="P65" s="38">
        <v>4</v>
      </c>
      <c r="Q65" s="38" t="s">
        <v>259</v>
      </c>
      <c r="R65" s="41">
        <v>2255</v>
      </c>
      <c r="S65" s="38">
        <v>120</v>
      </c>
    </row>
    <row r="66" spans="1:19" ht="8.1" customHeight="1" x14ac:dyDescent="0.25">
      <c r="A66" s="39">
        <v>64</v>
      </c>
      <c r="B66" s="39" t="s">
        <v>46</v>
      </c>
      <c r="C66" s="43">
        <v>249</v>
      </c>
      <c r="E66" s="54"/>
      <c r="F66" s="39">
        <v>64</v>
      </c>
      <c r="G66" s="51" t="s">
        <v>469</v>
      </c>
      <c r="H66" s="51">
        <v>393</v>
      </c>
      <c r="I66" s="22"/>
      <c r="K66" s="38">
        <v>64</v>
      </c>
      <c r="L66" s="39" t="s">
        <v>342</v>
      </c>
      <c r="M66" s="43">
        <v>356</v>
      </c>
      <c r="N66" s="22"/>
      <c r="P66" s="38">
        <v>5</v>
      </c>
      <c r="Q66" s="38" t="s">
        <v>260</v>
      </c>
      <c r="R66" s="41">
        <v>2565</v>
      </c>
      <c r="S66" s="38">
        <v>120</v>
      </c>
    </row>
    <row r="67" spans="1:19" ht="8.1" customHeight="1" x14ac:dyDescent="0.25">
      <c r="A67" s="39">
        <v>65</v>
      </c>
      <c r="B67" s="39" t="s">
        <v>480</v>
      </c>
      <c r="C67" s="43">
        <v>165</v>
      </c>
      <c r="E67" s="54"/>
      <c r="F67" s="39">
        <v>65</v>
      </c>
      <c r="G67" s="39" t="s">
        <v>179</v>
      </c>
      <c r="H67" s="39">
        <v>443</v>
      </c>
      <c r="I67" s="22"/>
      <c r="K67" s="38">
        <v>65</v>
      </c>
      <c r="L67" s="39" t="s">
        <v>12</v>
      </c>
      <c r="M67" s="43">
        <v>436</v>
      </c>
      <c r="N67" s="22"/>
      <c r="P67" s="38">
        <v>6</v>
      </c>
      <c r="Q67" s="38" t="s">
        <v>261</v>
      </c>
      <c r="R67" s="41">
        <v>3080</v>
      </c>
      <c r="S67" s="38">
        <v>120</v>
      </c>
    </row>
    <row r="68" spans="1:19" ht="8.1" customHeight="1" x14ac:dyDescent="0.25">
      <c r="A68" s="39">
        <v>66</v>
      </c>
      <c r="B68" s="39" t="s">
        <v>47</v>
      </c>
      <c r="C68" s="43">
        <v>171</v>
      </c>
      <c r="E68" s="54"/>
      <c r="F68" s="39">
        <v>66</v>
      </c>
      <c r="G68" s="39" t="s">
        <v>359</v>
      </c>
      <c r="H68" s="43">
        <v>279</v>
      </c>
      <c r="I68" s="22"/>
      <c r="K68" s="39">
        <v>66</v>
      </c>
      <c r="L68" s="39" t="s">
        <v>409</v>
      </c>
      <c r="M68" s="43">
        <v>479</v>
      </c>
      <c r="N68" s="22"/>
      <c r="P68" s="38">
        <v>7</v>
      </c>
      <c r="Q68" s="38" t="s">
        <v>340</v>
      </c>
      <c r="R68" s="41">
        <v>4640</v>
      </c>
      <c r="S68" s="38">
        <v>127</v>
      </c>
    </row>
    <row r="69" spans="1:19" ht="8.1" customHeight="1" x14ac:dyDescent="0.25">
      <c r="A69" s="39">
        <v>67</v>
      </c>
      <c r="B69" s="39" t="s">
        <v>48</v>
      </c>
      <c r="C69" s="43">
        <v>190</v>
      </c>
      <c r="E69" s="54"/>
      <c r="F69" s="39">
        <v>67</v>
      </c>
      <c r="G69" s="39" t="s">
        <v>447</v>
      </c>
      <c r="H69" s="43">
        <v>296</v>
      </c>
      <c r="I69" s="22"/>
      <c r="K69" s="38">
        <v>67</v>
      </c>
      <c r="L69" s="39" t="s">
        <v>13</v>
      </c>
      <c r="M69" s="43">
        <v>505</v>
      </c>
      <c r="N69" s="22"/>
      <c r="P69" s="38">
        <v>7</v>
      </c>
      <c r="Q69" s="38" t="s">
        <v>467</v>
      </c>
      <c r="R69" s="41">
        <v>7680</v>
      </c>
      <c r="S69" s="38">
        <v>127</v>
      </c>
    </row>
    <row r="70" spans="1:19" ht="8.1" customHeight="1" x14ac:dyDescent="0.25">
      <c r="A70" s="39">
        <v>68</v>
      </c>
      <c r="B70" s="39" t="s">
        <v>49</v>
      </c>
      <c r="C70" s="43">
        <v>201</v>
      </c>
      <c r="E70" s="54"/>
      <c r="F70" s="39">
        <v>68</v>
      </c>
      <c r="G70" s="39" t="s">
        <v>138</v>
      </c>
      <c r="H70" s="43">
        <v>311</v>
      </c>
      <c r="I70" s="22"/>
      <c r="K70" s="38">
        <v>68</v>
      </c>
      <c r="L70" s="39" t="s">
        <v>14</v>
      </c>
      <c r="M70" s="43">
        <v>586</v>
      </c>
      <c r="N70" s="22"/>
      <c r="P70" s="125" t="s">
        <v>220</v>
      </c>
      <c r="Q70" s="126"/>
      <c r="R70" s="126"/>
      <c r="S70" s="127"/>
    </row>
    <row r="71" spans="1:19" ht="8.1" customHeight="1" x14ac:dyDescent="0.25">
      <c r="A71" s="39">
        <v>69</v>
      </c>
      <c r="B71" s="39" t="s">
        <v>50</v>
      </c>
      <c r="C71" s="43">
        <v>244</v>
      </c>
      <c r="E71" s="54"/>
      <c r="F71" s="39">
        <v>69</v>
      </c>
      <c r="G71" s="39" t="s">
        <v>99</v>
      </c>
      <c r="H71" s="43">
        <v>329</v>
      </c>
      <c r="I71" s="22"/>
      <c r="K71" s="38">
        <v>69</v>
      </c>
      <c r="L71" s="39" t="s">
        <v>396</v>
      </c>
      <c r="M71" s="43">
        <v>667</v>
      </c>
      <c r="N71" s="22"/>
      <c r="P71" s="128"/>
      <c r="Q71" s="129"/>
      <c r="R71" s="129"/>
      <c r="S71" s="130"/>
    </row>
    <row r="72" spans="1:19" ht="8.1" customHeight="1" x14ac:dyDescent="0.25">
      <c r="A72" s="39">
        <v>70</v>
      </c>
      <c r="B72" s="39" t="s">
        <v>444</v>
      </c>
      <c r="C72" s="43">
        <v>267</v>
      </c>
      <c r="E72" s="54"/>
      <c r="F72" s="39">
        <v>70</v>
      </c>
      <c r="G72" s="39" t="s">
        <v>100</v>
      </c>
      <c r="H72" s="43">
        <v>402</v>
      </c>
      <c r="I72" s="22"/>
      <c r="K72" s="39">
        <v>70</v>
      </c>
      <c r="L72" s="39" t="s">
        <v>450</v>
      </c>
      <c r="M72" s="43">
        <v>534</v>
      </c>
      <c r="N72" s="22"/>
      <c r="P72" s="139" t="s">
        <v>0</v>
      </c>
      <c r="Q72" s="137" t="s">
        <v>109</v>
      </c>
      <c r="R72" s="39" t="s">
        <v>119</v>
      </c>
      <c r="S72" s="39" t="s">
        <v>119</v>
      </c>
    </row>
    <row r="73" spans="1:19" ht="8.1" customHeight="1" x14ac:dyDescent="0.25">
      <c r="A73" s="39">
        <v>71</v>
      </c>
      <c r="B73" s="39" t="s">
        <v>51</v>
      </c>
      <c r="C73" s="43">
        <v>280</v>
      </c>
      <c r="E73" s="54"/>
      <c r="F73" s="39">
        <v>71</v>
      </c>
      <c r="G73" s="39" t="s">
        <v>448</v>
      </c>
      <c r="H73" s="43">
        <v>441</v>
      </c>
      <c r="I73" s="22"/>
      <c r="K73" s="38">
        <v>71</v>
      </c>
      <c r="L73" s="39" t="s">
        <v>451</v>
      </c>
      <c r="M73" s="43">
        <v>620</v>
      </c>
      <c r="N73" s="22"/>
      <c r="P73" s="140"/>
      <c r="Q73" s="138"/>
      <c r="R73" s="39" t="s">
        <v>120</v>
      </c>
      <c r="S73" s="39" t="s">
        <v>221</v>
      </c>
    </row>
    <row r="74" spans="1:19" ht="8.1" customHeight="1" x14ac:dyDescent="0.25">
      <c r="A74" s="39">
        <v>72</v>
      </c>
      <c r="B74" s="51" t="s">
        <v>453</v>
      </c>
      <c r="C74" s="52">
        <v>321</v>
      </c>
      <c r="E74" s="54"/>
      <c r="F74" s="39">
        <v>72</v>
      </c>
      <c r="G74" s="39" t="s">
        <v>101</v>
      </c>
      <c r="H74" s="43">
        <v>463</v>
      </c>
      <c r="I74" s="22"/>
      <c r="K74" s="38">
        <v>72</v>
      </c>
      <c r="L74" s="39" t="s">
        <v>240</v>
      </c>
      <c r="M74" s="43">
        <v>515</v>
      </c>
      <c r="N74" s="22"/>
      <c r="P74" s="45">
        <v>1</v>
      </c>
      <c r="Q74" s="38" t="s">
        <v>459</v>
      </c>
      <c r="R74" s="39">
        <v>520</v>
      </c>
      <c r="S74" s="39">
        <v>82</v>
      </c>
    </row>
    <row r="75" spans="1:19" ht="8.1" customHeight="1" x14ac:dyDescent="0.25">
      <c r="A75" s="39">
        <v>73</v>
      </c>
      <c r="B75" s="51" t="s">
        <v>253</v>
      </c>
      <c r="C75" s="52">
        <v>361</v>
      </c>
      <c r="E75" s="54"/>
      <c r="F75" s="39">
        <v>73</v>
      </c>
      <c r="G75" s="39" t="s">
        <v>470</v>
      </c>
      <c r="H75" s="39">
        <v>536</v>
      </c>
      <c r="I75" s="22"/>
      <c r="K75" s="38">
        <v>73</v>
      </c>
      <c r="L75" s="39" t="s">
        <v>296</v>
      </c>
      <c r="M75" s="43">
        <v>531</v>
      </c>
      <c r="N75" s="22"/>
      <c r="P75" s="38">
        <v>2</v>
      </c>
      <c r="Q75" s="38" t="s">
        <v>121</v>
      </c>
      <c r="R75" s="41">
        <v>560</v>
      </c>
      <c r="S75" s="38">
        <v>75</v>
      </c>
    </row>
    <row r="76" spans="1:19" ht="8.1" customHeight="1" x14ac:dyDescent="0.25">
      <c r="A76" s="39">
        <v>74</v>
      </c>
      <c r="B76" s="39" t="s">
        <v>52</v>
      </c>
      <c r="C76" s="43">
        <v>207</v>
      </c>
      <c r="E76" s="54"/>
      <c r="F76" s="39">
        <v>74</v>
      </c>
      <c r="G76" s="51" t="s">
        <v>132</v>
      </c>
      <c r="H76" s="51">
        <v>599</v>
      </c>
      <c r="I76" s="22"/>
      <c r="K76" s="39">
        <v>74</v>
      </c>
      <c r="L76" s="39" t="s">
        <v>297</v>
      </c>
      <c r="M76" s="43">
        <v>634</v>
      </c>
      <c r="N76" s="22"/>
      <c r="P76" s="45">
        <v>3</v>
      </c>
      <c r="Q76" s="38" t="s">
        <v>122</v>
      </c>
      <c r="R76" s="41">
        <v>680</v>
      </c>
      <c r="S76" s="38">
        <v>75</v>
      </c>
    </row>
    <row r="77" spans="1:19" ht="8.1" customHeight="1" x14ac:dyDescent="0.25">
      <c r="A77" s="39">
        <v>75</v>
      </c>
      <c r="B77" s="39" t="s">
        <v>62</v>
      </c>
      <c r="C77" s="43">
        <v>231</v>
      </c>
      <c r="E77" s="54"/>
      <c r="F77" s="39">
        <v>75</v>
      </c>
      <c r="G77" s="39" t="s">
        <v>215</v>
      </c>
      <c r="H77" s="43">
        <v>741</v>
      </c>
      <c r="I77" s="22"/>
      <c r="K77" s="38">
        <v>75</v>
      </c>
      <c r="L77" s="39" t="s">
        <v>337</v>
      </c>
      <c r="M77" s="43">
        <v>840</v>
      </c>
      <c r="N77" s="22"/>
      <c r="P77" s="38">
        <v>4</v>
      </c>
      <c r="Q77" s="38" t="s">
        <v>123</v>
      </c>
      <c r="R77" s="41">
        <v>890</v>
      </c>
      <c r="S77" s="38">
        <v>78</v>
      </c>
    </row>
    <row r="78" spans="1:19" ht="8.1" customHeight="1" x14ac:dyDescent="0.25">
      <c r="A78" s="39">
        <v>76</v>
      </c>
      <c r="B78" s="39" t="s">
        <v>53</v>
      </c>
      <c r="C78" s="43">
        <v>244</v>
      </c>
      <c r="E78" s="54"/>
      <c r="F78" s="39">
        <v>76</v>
      </c>
      <c r="G78" s="39" t="s">
        <v>360</v>
      </c>
      <c r="H78" s="43">
        <v>350</v>
      </c>
      <c r="I78" s="22"/>
      <c r="K78" s="38">
        <v>76</v>
      </c>
      <c r="L78" s="39" t="s">
        <v>390</v>
      </c>
      <c r="M78" s="43">
        <v>941</v>
      </c>
      <c r="N78" s="22"/>
      <c r="P78" s="45">
        <v>5</v>
      </c>
      <c r="Q78" s="38" t="s">
        <v>222</v>
      </c>
      <c r="R78" s="41">
        <v>1040</v>
      </c>
      <c r="S78" s="38">
        <v>78</v>
      </c>
    </row>
    <row r="79" spans="1:19" ht="8.1" customHeight="1" x14ac:dyDescent="0.25">
      <c r="A79" s="39">
        <v>77</v>
      </c>
      <c r="B79" s="39" t="s">
        <v>54</v>
      </c>
      <c r="C79" s="43">
        <v>297</v>
      </c>
      <c r="E79" s="54"/>
      <c r="F79" s="39">
        <v>77</v>
      </c>
      <c r="G79" s="39" t="s">
        <v>475</v>
      </c>
      <c r="H79" s="43">
        <v>373</v>
      </c>
      <c r="I79" s="22"/>
      <c r="K79" s="38">
        <v>77</v>
      </c>
      <c r="L79" s="39" t="s">
        <v>471</v>
      </c>
      <c r="M79" s="43">
        <v>573</v>
      </c>
      <c r="N79" s="22"/>
      <c r="P79" s="38">
        <v>6</v>
      </c>
      <c r="Q79" s="38" t="s">
        <v>223</v>
      </c>
      <c r="R79" s="41">
        <v>1210</v>
      </c>
      <c r="S79" s="38">
        <v>78</v>
      </c>
    </row>
    <row r="80" spans="1:19" ht="8.1" customHeight="1" x14ac:dyDescent="0.25">
      <c r="A80" s="39">
        <v>78</v>
      </c>
      <c r="B80" s="39" t="s">
        <v>492</v>
      </c>
      <c r="C80" s="43">
        <v>325</v>
      </c>
      <c r="E80" s="54"/>
      <c r="F80" s="39">
        <v>78</v>
      </c>
      <c r="G80" s="39" t="s">
        <v>361</v>
      </c>
      <c r="H80" s="43">
        <v>391</v>
      </c>
      <c r="I80" s="22"/>
      <c r="K80" s="39">
        <v>78</v>
      </c>
      <c r="L80" s="39" t="s">
        <v>236</v>
      </c>
      <c r="M80" s="43">
        <v>637</v>
      </c>
      <c r="N80" s="22"/>
      <c r="P80" s="45">
        <v>7</v>
      </c>
      <c r="Q80" s="38" t="s">
        <v>224</v>
      </c>
      <c r="R80" s="41">
        <v>1395</v>
      </c>
      <c r="S80" s="38">
        <v>78</v>
      </c>
    </row>
    <row r="81" spans="1:19" ht="8.1" customHeight="1" x14ac:dyDescent="0.25">
      <c r="A81" s="39">
        <v>79</v>
      </c>
      <c r="B81" s="39" t="s">
        <v>55</v>
      </c>
      <c r="C81" s="43">
        <v>341</v>
      </c>
      <c r="E81" s="54"/>
      <c r="F81" s="39">
        <v>79</v>
      </c>
      <c r="G81" s="39" t="s">
        <v>139</v>
      </c>
      <c r="H81" s="43">
        <v>415</v>
      </c>
      <c r="I81" s="22"/>
      <c r="K81" s="38">
        <v>79</v>
      </c>
      <c r="L81" s="39" t="s">
        <v>394</v>
      </c>
      <c r="M81" s="43">
        <v>762</v>
      </c>
      <c r="N81" s="22"/>
      <c r="P81" s="38">
        <v>8</v>
      </c>
      <c r="Q81" s="38" t="s">
        <v>180</v>
      </c>
      <c r="R81" s="41">
        <v>2515</v>
      </c>
      <c r="S81" s="38">
        <v>128</v>
      </c>
    </row>
    <row r="82" spans="1:19" ht="8.1" customHeight="1" x14ac:dyDescent="0.25">
      <c r="A82" s="39">
        <v>80</v>
      </c>
      <c r="B82" s="51" t="s">
        <v>251</v>
      </c>
      <c r="C82" s="52">
        <v>443</v>
      </c>
      <c r="E82" s="54"/>
      <c r="F82" s="39">
        <v>80</v>
      </c>
      <c r="G82" s="39" t="s">
        <v>102</v>
      </c>
      <c r="H82" s="43">
        <v>507</v>
      </c>
      <c r="I82" s="22"/>
      <c r="K82" s="38">
        <v>80</v>
      </c>
      <c r="L82" s="39" t="s">
        <v>214</v>
      </c>
      <c r="M82" s="39">
        <v>1010</v>
      </c>
      <c r="N82" s="22"/>
      <c r="P82" s="45">
        <v>9</v>
      </c>
      <c r="Q82" s="38" t="s">
        <v>181</v>
      </c>
      <c r="R82" s="41">
        <v>2815</v>
      </c>
      <c r="S82" s="38">
        <v>128</v>
      </c>
    </row>
    <row r="83" spans="1:19" ht="8.1" customHeight="1" x14ac:dyDescent="0.25">
      <c r="A83" s="39">
        <v>81</v>
      </c>
      <c r="B83" s="39" t="s">
        <v>391</v>
      </c>
      <c r="C83" s="43">
        <v>243</v>
      </c>
      <c r="E83" s="54"/>
      <c r="F83" s="39">
        <v>81</v>
      </c>
      <c r="G83" s="39" t="s">
        <v>103</v>
      </c>
      <c r="H83" s="43">
        <v>592</v>
      </c>
      <c r="I83" s="22"/>
      <c r="K83" s="38">
        <v>81</v>
      </c>
      <c r="L83" s="39" t="s">
        <v>216</v>
      </c>
      <c r="M83" s="39">
        <v>1500</v>
      </c>
      <c r="N83" s="22"/>
      <c r="P83" s="38">
        <v>10</v>
      </c>
      <c r="Q83" s="38" t="s">
        <v>182</v>
      </c>
      <c r="R83" s="41">
        <v>3210</v>
      </c>
      <c r="S83" s="38">
        <v>128</v>
      </c>
    </row>
    <row r="84" spans="1:19" ht="8.1" customHeight="1" x14ac:dyDescent="0.25">
      <c r="A84" s="39">
        <v>82</v>
      </c>
      <c r="B84" s="39" t="s">
        <v>166</v>
      </c>
      <c r="C84" s="43">
        <v>271</v>
      </c>
      <c r="E84" s="54"/>
      <c r="F84" s="39">
        <v>82</v>
      </c>
      <c r="G84" s="39" t="s">
        <v>463</v>
      </c>
      <c r="H84" s="39">
        <v>679</v>
      </c>
      <c r="I84" s="22"/>
      <c r="K84" s="39">
        <v>82</v>
      </c>
      <c r="L84" s="39" t="s">
        <v>397</v>
      </c>
      <c r="M84" s="39">
        <v>1800</v>
      </c>
      <c r="N84" s="22"/>
      <c r="P84" s="45">
        <v>11</v>
      </c>
      <c r="Q84" s="38" t="s">
        <v>193</v>
      </c>
      <c r="R84" s="41">
        <v>3655</v>
      </c>
      <c r="S84" s="38">
        <v>128</v>
      </c>
    </row>
    <row r="85" spans="1:19" ht="8.1" customHeight="1" x14ac:dyDescent="0.25">
      <c r="A85" s="39">
        <v>83</v>
      </c>
      <c r="B85" s="39" t="s">
        <v>56</v>
      </c>
      <c r="C85" s="43">
        <v>287</v>
      </c>
      <c r="E85" s="54"/>
      <c r="F85" s="39">
        <v>83</v>
      </c>
      <c r="G85" s="39" t="s">
        <v>104</v>
      </c>
      <c r="H85" s="39">
        <v>770</v>
      </c>
      <c r="I85" s="22"/>
      <c r="K85" s="38">
        <v>83</v>
      </c>
      <c r="L85" s="39" t="s">
        <v>341</v>
      </c>
      <c r="M85" s="39">
        <v>1344</v>
      </c>
      <c r="N85" s="22"/>
      <c r="O85" s="22"/>
      <c r="P85" s="38">
        <v>12</v>
      </c>
      <c r="Q85" s="38" t="s">
        <v>373</v>
      </c>
      <c r="R85" s="41">
        <v>4200</v>
      </c>
      <c r="S85" s="38">
        <v>128</v>
      </c>
    </row>
    <row r="86" spans="1:19" ht="8.1" customHeight="1" x14ac:dyDescent="0.25">
      <c r="A86" s="39">
        <v>84</v>
      </c>
      <c r="B86" s="39" t="s">
        <v>57</v>
      </c>
      <c r="C86" s="43">
        <v>349</v>
      </c>
      <c r="E86" s="54"/>
      <c r="F86" s="39">
        <v>84</v>
      </c>
      <c r="G86" s="39" t="s">
        <v>105</v>
      </c>
      <c r="H86" s="39">
        <v>936</v>
      </c>
      <c r="I86" s="22"/>
      <c r="K86" s="38">
        <v>84</v>
      </c>
      <c r="L86" s="39" t="s">
        <v>287</v>
      </c>
      <c r="M86" s="39">
        <v>1890</v>
      </c>
      <c r="N86" s="22"/>
      <c r="O86" s="22"/>
      <c r="P86" s="131" t="s">
        <v>460</v>
      </c>
      <c r="Q86" s="132"/>
      <c r="R86" s="132"/>
      <c r="S86" s="133"/>
    </row>
    <row r="87" spans="1:19" ht="8.1" customHeight="1" x14ac:dyDescent="0.25">
      <c r="A87" s="39">
        <v>85</v>
      </c>
      <c r="B87" s="39" t="s">
        <v>143</v>
      </c>
      <c r="C87" s="43">
        <v>402</v>
      </c>
      <c r="E87" s="54"/>
      <c r="F87" s="39">
        <v>85</v>
      </c>
      <c r="G87" s="39" t="s">
        <v>243</v>
      </c>
      <c r="H87" s="39">
        <v>612</v>
      </c>
      <c r="I87" s="22"/>
      <c r="K87" s="38">
        <v>85</v>
      </c>
      <c r="L87" s="39" t="s">
        <v>293</v>
      </c>
      <c r="M87" s="39">
        <v>2250</v>
      </c>
      <c r="N87" s="22"/>
      <c r="O87" s="22"/>
      <c r="P87" s="134"/>
      <c r="Q87" s="135"/>
      <c r="R87" s="135"/>
      <c r="S87" s="136"/>
    </row>
    <row r="88" spans="1:19" ht="8.1" customHeight="1" x14ac:dyDescent="0.25">
      <c r="A88" s="39">
        <v>86</v>
      </c>
      <c r="B88" s="51" t="s">
        <v>282</v>
      </c>
      <c r="C88" s="52">
        <v>525</v>
      </c>
      <c r="E88" s="54"/>
      <c r="F88" s="39">
        <v>86</v>
      </c>
      <c r="G88" s="39" t="s">
        <v>233</v>
      </c>
      <c r="H88" s="39">
        <v>709</v>
      </c>
      <c r="I88" s="22"/>
      <c r="K88" s="39">
        <v>86</v>
      </c>
      <c r="L88" s="39" t="s">
        <v>288</v>
      </c>
      <c r="M88" s="39">
        <v>2500</v>
      </c>
      <c r="N88" s="22"/>
      <c r="P88" s="143" t="s">
        <v>0</v>
      </c>
      <c r="Q88" s="141" t="s">
        <v>109</v>
      </c>
      <c r="R88" s="38" t="s">
        <v>119</v>
      </c>
      <c r="S88" s="38" t="s">
        <v>119</v>
      </c>
    </row>
    <row r="89" spans="1:19" ht="8.1" customHeight="1" x14ac:dyDescent="0.25">
      <c r="A89" s="39">
        <v>87</v>
      </c>
      <c r="B89" s="51" t="s">
        <v>503</v>
      </c>
      <c r="C89" s="52">
        <v>642</v>
      </c>
      <c r="E89" s="54"/>
      <c r="F89" s="39">
        <v>87</v>
      </c>
      <c r="G89" s="39" t="s">
        <v>144</v>
      </c>
      <c r="H89" s="39">
        <v>926</v>
      </c>
      <c r="I89" s="22"/>
      <c r="K89" s="38">
        <v>87</v>
      </c>
      <c r="L89" s="39" t="s">
        <v>519</v>
      </c>
      <c r="M89" s="39">
        <v>2980</v>
      </c>
      <c r="N89" s="22"/>
      <c r="P89" s="144"/>
      <c r="Q89" s="142"/>
      <c r="R89" s="38" t="s">
        <v>120</v>
      </c>
      <c r="S89" s="38" t="s">
        <v>221</v>
      </c>
    </row>
    <row r="90" spans="1:19" ht="8.1" customHeight="1" x14ac:dyDescent="0.25">
      <c r="A90" s="39">
        <v>88</v>
      </c>
      <c r="B90" s="39" t="s">
        <v>362</v>
      </c>
      <c r="C90" s="43">
        <v>269</v>
      </c>
      <c r="E90" s="54"/>
      <c r="F90" s="39">
        <v>88</v>
      </c>
      <c r="G90" s="39" t="s">
        <v>235</v>
      </c>
      <c r="H90" s="39">
        <v>1600</v>
      </c>
      <c r="I90" s="22"/>
      <c r="K90" s="38">
        <v>88</v>
      </c>
      <c r="L90" s="39" t="s">
        <v>520</v>
      </c>
      <c r="M90" s="39">
        <v>3730</v>
      </c>
      <c r="N90" s="22"/>
      <c r="P90" s="38">
        <v>1</v>
      </c>
      <c r="Q90" s="38" t="s">
        <v>195</v>
      </c>
      <c r="R90" s="41">
        <v>39</v>
      </c>
      <c r="S90" s="38">
        <v>58</v>
      </c>
    </row>
    <row r="91" spans="1:19" ht="8.1" customHeight="1" x14ac:dyDescent="0.25">
      <c r="A91" s="39">
        <v>89</v>
      </c>
      <c r="B91" s="39" t="s">
        <v>137</v>
      </c>
      <c r="C91" s="43">
        <v>290</v>
      </c>
      <c r="E91" s="54"/>
      <c r="F91" s="39">
        <v>89</v>
      </c>
      <c r="G91" s="39" t="s">
        <v>183</v>
      </c>
      <c r="H91" s="39">
        <v>1585</v>
      </c>
      <c r="I91" s="22"/>
      <c r="J91" s="22"/>
      <c r="K91" s="38">
        <v>89</v>
      </c>
      <c r="L91" s="39" t="s">
        <v>289</v>
      </c>
      <c r="M91" s="39">
        <v>4460</v>
      </c>
      <c r="N91" s="22"/>
      <c r="P91" s="38">
        <v>2</v>
      </c>
      <c r="Q91" s="38" t="s">
        <v>196</v>
      </c>
      <c r="R91" s="41">
        <v>55</v>
      </c>
      <c r="S91" s="38">
        <v>58</v>
      </c>
    </row>
    <row r="92" spans="1:19" ht="8.1" customHeight="1" x14ac:dyDescent="0.25">
      <c r="A92" s="39">
        <v>90</v>
      </c>
      <c r="B92" s="39" t="s">
        <v>58</v>
      </c>
      <c r="C92" s="43">
        <v>308</v>
      </c>
      <c r="E92" s="54"/>
      <c r="F92" s="39">
        <v>90</v>
      </c>
      <c r="G92" s="39" t="s">
        <v>145</v>
      </c>
      <c r="H92" s="39">
        <v>1960</v>
      </c>
      <c r="I92" s="22"/>
      <c r="J92" s="22"/>
      <c r="K92" s="39">
        <v>90</v>
      </c>
      <c r="L92" s="39" t="s">
        <v>290</v>
      </c>
      <c r="M92" s="39">
        <v>5910</v>
      </c>
      <c r="N92" s="22"/>
      <c r="P92" s="38">
        <v>3</v>
      </c>
      <c r="Q92" s="38" t="s">
        <v>197</v>
      </c>
      <c r="R92" s="41">
        <v>75</v>
      </c>
      <c r="S92" s="38">
        <v>65</v>
      </c>
    </row>
    <row r="93" spans="1:19" ht="8.1" customHeight="1" x14ac:dyDescent="0.25">
      <c r="A93" s="39">
        <v>91</v>
      </c>
      <c r="B93" s="39" t="s">
        <v>59</v>
      </c>
      <c r="C93" s="43">
        <v>376</v>
      </c>
      <c r="E93" s="54"/>
      <c r="F93" s="39">
        <v>91</v>
      </c>
      <c r="G93" s="39" t="s">
        <v>465</v>
      </c>
      <c r="H93" s="39">
        <v>2105</v>
      </c>
      <c r="I93" s="22"/>
      <c r="K93" s="38">
        <v>91</v>
      </c>
      <c r="L93" s="39" t="s">
        <v>294</v>
      </c>
      <c r="M93" s="39">
        <v>4900</v>
      </c>
      <c r="N93" s="22"/>
      <c r="P93" s="38">
        <v>4</v>
      </c>
      <c r="Q93" s="38" t="s">
        <v>533</v>
      </c>
      <c r="R93" s="41">
        <v>107</v>
      </c>
      <c r="S93" s="38">
        <v>65</v>
      </c>
    </row>
    <row r="94" spans="1:19" ht="8.1" customHeight="1" x14ac:dyDescent="0.25">
      <c r="A94" s="39">
        <v>92</v>
      </c>
      <c r="B94" s="39" t="s">
        <v>60</v>
      </c>
      <c r="C94" s="43">
        <v>433</v>
      </c>
      <c r="E94" s="54"/>
      <c r="F94" s="39">
        <v>92</v>
      </c>
      <c r="G94" s="39" t="s">
        <v>184</v>
      </c>
      <c r="H94" s="39">
        <v>1820</v>
      </c>
      <c r="I94" s="22"/>
      <c r="K94" s="38">
        <v>92</v>
      </c>
      <c r="L94" s="39" t="s">
        <v>550</v>
      </c>
      <c r="M94" s="39">
        <v>5930</v>
      </c>
      <c r="N94" s="22"/>
    </row>
    <row r="95" spans="1:19" ht="8.1" customHeight="1" x14ac:dyDescent="0.25">
      <c r="A95" s="39">
        <v>93</v>
      </c>
      <c r="B95" s="51" t="s">
        <v>244</v>
      </c>
      <c r="C95" s="52">
        <v>566</v>
      </c>
      <c r="E95" s="54"/>
      <c r="F95" s="39">
        <v>93</v>
      </c>
      <c r="G95" s="39" t="s">
        <v>146</v>
      </c>
      <c r="H95" s="39">
        <v>2270</v>
      </c>
      <c r="I95" s="22"/>
      <c r="K95" s="39">
        <v>94</v>
      </c>
      <c r="L95" s="39" t="s">
        <v>530</v>
      </c>
      <c r="M95" s="39">
        <v>9700</v>
      </c>
      <c r="N95" s="22"/>
      <c r="P95" s="131" t="s">
        <v>230</v>
      </c>
      <c r="Q95" s="132"/>
      <c r="R95" s="132"/>
      <c r="S95" s="133"/>
    </row>
    <row r="96" spans="1:19" ht="8.1" customHeight="1" x14ac:dyDescent="0.25">
      <c r="A96" s="39">
        <v>94</v>
      </c>
      <c r="B96" s="39" t="s">
        <v>497</v>
      </c>
      <c r="C96" s="52">
        <v>692</v>
      </c>
      <c r="E96" s="54"/>
      <c r="F96" s="39">
        <v>94</v>
      </c>
      <c r="G96" s="39" t="s">
        <v>417</v>
      </c>
      <c r="H96" s="39">
        <v>3000</v>
      </c>
      <c r="I96" s="22"/>
      <c r="K96" s="47"/>
      <c r="L96" s="46"/>
      <c r="M96" s="46"/>
      <c r="N96" s="22"/>
      <c r="P96" s="134"/>
      <c r="Q96" s="135"/>
      <c r="R96" s="135"/>
      <c r="S96" s="136"/>
    </row>
    <row r="97" spans="1:19" ht="8.1" customHeight="1" x14ac:dyDescent="0.25">
      <c r="A97" s="39">
        <v>95</v>
      </c>
      <c r="B97" s="51" t="s">
        <v>393</v>
      </c>
      <c r="C97" s="52">
        <v>372</v>
      </c>
      <c r="E97" s="54"/>
      <c r="F97" s="39">
        <v>95</v>
      </c>
      <c r="G97" s="39" t="s">
        <v>185</v>
      </c>
      <c r="H97" s="39">
        <v>2060</v>
      </c>
      <c r="I97" s="22"/>
      <c r="P97" s="44" t="s">
        <v>0</v>
      </c>
      <c r="Q97" s="38" t="s">
        <v>109</v>
      </c>
      <c r="R97" s="38" t="s">
        <v>119</v>
      </c>
      <c r="S97" s="38" t="s">
        <v>119</v>
      </c>
    </row>
    <row r="98" spans="1:19" ht="8.1" customHeight="1" x14ac:dyDescent="0.25">
      <c r="A98" s="39">
        <v>96</v>
      </c>
      <c r="B98" s="51" t="s">
        <v>392</v>
      </c>
      <c r="C98" s="52">
        <v>454</v>
      </c>
      <c r="E98" s="54"/>
      <c r="F98" s="39">
        <v>96</v>
      </c>
      <c r="G98" s="39" t="s">
        <v>147</v>
      </c>
      <c r="H98" s="39">
        <v>2550</v>
      </c>
      <c r="I98" s="22"/>
      <c r="P98" s="44"/>
      <c r="Q98" s="38"/>
      <c r="R98" s="38" t="s">
        <v>120</v>
      </c>
      <c r="S98" s="38" t="s">
        <v>221</v>
      </c>
    </row>
    <row r="99" spans="1:19" ht="8.1" customHeight="1" x14ac:dyDescent="0.25">
      <c r="A99" s="39">
        <v>97</v>
      </c>
      <c r="B99" s="39" t="s">
        <v>284</v>
      </c>
      <c r="C99" s="43">
        <v>525</v>
      </c>
      <c r="E99" s="54"/>
      <c r="F99" s="39">
        <v>97</v>
      </c>
      <c r="G99" s="39" t="s">
        <v>418</v>
      </c>
      <c r="H99" s="39">
        <v>3055</v>
      </c>
      <c r="I99" s="22"/>
      <c r="P99" s="38">
        <v>1</v>
      </c>
      <c r="Q99" s="38" t="s">
        <v>534</v>
      </c>
      <c r="R99" s="41">
        <v>43</v>
      </c>
      <c r="S99" s="38">
        <v>50</v>
      </c>
    </row>
    <row r="100" spans="1:19" ht="8.1" customHeight="1" x14ac:dyDescent="0.25">
      <c r="A100" s="39">
        <v>98</v>
      </c>
      <c r="B100" s="39" t="s">
        <v>285</v>
      </c>
      <c r="C100" s="39">
        <v>688</v>
      </c>
      <c r="E100" s="54"/>
      <c r="F100" s="39">
        <v>98</v>
      </c>
      <c r="G100" s="39" t="s">
        <v>239</v>
      </c>
      <c r="H100" s="39">
        <v>2870</v>
      </c>
      <c r="I100" s="22"/>
      <c r="P100" s="38">
        <v>2</v>
      </c>
      <c r="Q100" s="38" t="s">
        <v>535</v>
      </c>
      <c r="R100" s="41">
        <v>73</v>
      </c>
      <c r="S100" s="38">
        <v>55</v>
      </c>
    </row>
    <row r="101" spans="1:19" ht="8.1" customHeight="1" x14ac:dyDescent="0.25">
      <c r="A101" s="39">
        <v>99</v>
      </c>
      <c r="B101" s="39" t="s">
        <v>516</v>
      </c>
      <c r="C101" s="39">
        <v>415</v>
      </c>
      <c r="E101" s="42"/>
      <c r="F101" s="39">
        <v>99</v>
      </c>
      <c r="G101" s="39" t="s">
        <v>515</v>
      </c>
      <c r="H101" s="39">
        <v>3770</v>
      </c>
      <c r="I101" s="22"/>
      <c r="P101" s="38">
        <v>3</v>
      </c>
      <c r="Q101" s="38" t="s">
        <v>536</v>
      </c>
      <c r="R101" s="41">
        <v>90</v>
      </c>
      <c r="S101" s="38">
        <v>51</v>
      </c>
    </row>
    <row r="102" spans="1:19" ht="8.1" customHeight="1" x14ac:dyDescent="0.25">
      <c r="A102" s="39">
        <v>100</v>
      </c>
      <c r="B102" s="39" t="s">
        <v>398</v>
      </c>
      <c r="C102" s="39">
        <v>507</v>
      </c>
      <c r="E102" s="42"/>
      <c r="F102" s="39">
        <v>100</v>
      </c>
      <c r="G102" s="39" t="s">
        <v>514</v>
      </c>
      <c r="H102" s="39">
        <v>4970</v>
      </c>
      <c r="I102" s="22"/>
      <c r="P102" s="38">
        <v>4</v>
      </c>
      <c r="Q102" s="38" t="s">
        <v>537</v>
      </c>
      <c r="R102" s="41">
        <v>103</v>
      </c>
      <c r="S102" s="38">
        <v>51</v>
      </c>
    </row>
    <row r="103" spans="1:19" ht="8.1" customHeight="1" x14ac:dyDescent="0.3">
      <c r="A103" s="39">
        <v>101</v>
      </c>
      <c r="B103" s="39" t="s">
        <v>192</v>
      </c>
      <c r="C103" s="39">
        <v>586</v>
      </c>
      <c r="E103" s="42"/>
      <c r="I103" s="48"/>
      <c r="L103" s="1" t="str">
        <f>Лист1!Q4</f>
        <v>11.03.2025 год</v>
      </c>
    </row>
    <row r="104" spans="1:19" ht="8.1" customHeight="1" x14ac:dyDescent="0.3">
      <c r="A104" s="39">
        <v>102</v>
      </c>
      <c r="B104" s="39" t="s">
        <v>338</v>
      </c>
      <c r="C104" s="39">
        <v>770</v>
      </c>
      <c r="E104" s="8"/>
      <c r="I104" s="48"/>
    </row>
    <row r="105" spans="1:19" ht="8.1" customHeight="1" x14ac:dyDescent="0.3">
      <c r="A105" s="3"/>
      <c r="C105" s="3"/>
      <c r="E105" s="8"/>
      <c r="I105" s="48"/>
    </row>
    <row r="106" spans="1:19" ht="8.1" customHeight="1" x14ac:dyDescent="0.3">
      <c r="A106" s="3"/>
      <c r="D106" s="54"/>
      <c r="I106" s="48"/>
    </row>
    <row r="107" spans="1:19" ht="8.1" customHeight="1" x14ac:dyDescent="0.3">
      <c r="I107" s="48"/>
    </row>
    <row r="108" spans="1:19" ht="8.1" customHeight="1" x14ac:dyDescent="0.3">
      <c r="I108" s="48"/>
    </row>
    <row r="109" spans="1:19" ht="8.1" customHeight="1" x14ac:dyDescent="0.3">
      <c r="I109" s="48"/>
    </row>
    <row r="110" spans="1:19" ht="8.1" customHeight="1" x14ac:dyDescent="0.25"/>
    <row r="111" spans="1:19" ht="11.1" customHeight="1" x14ac:dyDescent="0.25"/>
    <row r="112" spans="1:19" ht="11.1" customHeight="1" x14ac:dyDescent="0.25"/>
    <row r="113" ht="9.9499999999999993" customHeight="1" x14ac:dyDescent="0.25"/>
    <row r="114" ht="9.9499999999999993" customHeight="1" x14ac:dyDescent="0.25"/>
    <row r="115" ht="9.9499999999999993" customHeight="1" x14ac:dyDescent="0.25"/>
    <row r="116" ht="9.9499999999999993" customHeight="1" x14ac:dyDescent="0.25"/>
    <row r="117" ht="9.9499999999999993" customHeight="1" x14ac:dyDescent="0.25"/>
    <row r="118" ht="9.9499999999999993" customHeight="1" x14ac:dyDescent="0.25"/>
    <row r="119" ht="9.9499999999999993" customHeight="1" x14ac:dyDescent="0.25"/>
    <row r="120" ht="9.9499999999999993" customHeight="1" x14ac:dyDescent="0.25"/>
    <row r="121" ht="9.9499999999999993" customHeight="1" x14ac:dyDescent="0.25"/>
  </sheetData>
  <mergeCells count="18">
    <mergeCell ref="P70:S71"/>
    <mergeCell ref="P58:S59"/>
    <mergeCell ref="P86:S87"/>
    <mergeCell ref="P1:R1"/>
    <mergeCell ref="P95:S96"/>
    <mergeCell ref="Q72:Q73"/>
    <mergeCell ref="P72:P73"/>
    <mergeCell ref="Q60:Q61"/>
    <mergeCell ref="P60:P61"/>
    <mergeCell ref="Q88:Q89"/>
    <mergeCell ref="P88:P89"/>
    <mergeCell ref="Q32:Q33"/>
    <mergeCell ref="P32:P33"/>
    <mergeCell ref="A1:C1"/>
    <mergeCell ref="F1:H1"/>
    <mergeCell ref="K1:M1"/>
    <mergeCell ref="P13:R14"/>
    <mergeCell ref="P30:S31"/>
  </mergeCells>
  <phoneticPr fontId="3" type="noConversion"/>
  <printOptions horizontalCentered="1"/>
  <pageMargins left="0.15748031496062992" right="0.15748031496062992" top="0.2" bottom="0.2" header="0.2" footer="0.2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Лист1</vt:lpstr>
      <vt:lpstr>Лист2</vt:lpstr>
      <vt:lpstr>Лист1!Область_печати</vt:lpstr>
      <vt:lpstr>Лист2!Область_печати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Даяна Мамаджанова</cp:lastModifiedBy>
  <cp:lastPrinted>2025-03-11T03:51:09Z</cp:lastPrinted>
  <dcterms:created xsi:type="dcterms:W3CDTF">2014-02-20T03:37:21Z</dcterms:created>
  <dcterms:modified xsi:type="dcterms:W3CDTF">2025-03-12T02:14:32Z</dcterms:modified>
</cp:coreProperties>
</file>