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.Bektursun\Desktop\"/>
    </mc:Choice>
  </mc:AlternateContent>
  <xr:revisionPtr revIDLastSave="0" documentId="8_{4A01DBD3-44C4-44D0-9FF1-1A5058A99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Лист1!$A$1:$S$76</definedName>
    <definedName name="_xlnm.Print_Area" localSheetId="1">Лист2!$A$1:$S$106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0" i="2" l="1"/>
  <c r="R88" i="2" l="1"/>
  <c r="R89" i="2"/>
  <c r="R90" i="2"/>
  <c r="R91" i="2"/>
  <c r="R87" i="2"/>
  <c r="F56" i="1" l="1"/>
  <c r="F57" i="1"/>
  <c r="F58" i="1"/>
  <c r="F55" i="1"/>
  <c r="R69" i="1"/>
  <c r="M46" i="1" l="1"/>
  <c r="D51" i="1" l="1"/>
  <c r="D41" i="1"/>
  <c r="D21" i="1" l="1"/>
  <c r="R72" i="1" l="1"/>
  <c r="M42" i="1"/>
  <c r="M41" i="1"/>
  <c r="M40" i="1"/>
  <c r="R71" i="1" l="1"/>
  <c r="L27" i="1" l="1"/>
  <c r="L28" i="1"/>
  <c r="L29" i="1"/>
  <c r="L30" i="1"/>
  <c r="L31" i="1"/>
  <c r="L32" i="1"/>
  <c r="L33" i="1"/>
  <c r="L34" i="1"/>
  <c r="L35" i="1"/>
  <c r="R70" i="1" l="1"/>
  <c r="M43" i="1" l="1"/>
  <c r="M44" i="1"/>
  <c r="M45" i="1"/>
  <c r="M47" i="1"/>
  <c r="M48" i="1"/>
  <c r="M49" i="1"/>
  <c r="F72" i="1" l="1"/>
  <c r="F73" i="1"/>
  <c r="F74" i="1"/>
  <c r="F64" i="1"/>
  <c r="F65" i="1"/>
  <c r="F66" i="1"/>
  <c r="F67" i="1"/>
  <c r="F68" i="1"/>
  <c r="F69" i="1"/>
  <c r="F70" i="1"/>
  <c r="F71" i="1" l="1"/>
  <c r="F75" i="1"/>
  <c r="F76" i="1"/>
  <c r="F63" i="1" l="1"/>
  <c r="L40" i="1" l="1"/>
  <c r="L44" i="1" l="1"/>
  <c r="L47" i="1" l="1"/>
  <c r="L41" i="1"/>
  <c r="L42" i="1"/>
  <c r="L43" i="1"/>
  <c r="L45" i="1"/>
  <c r="L46" i="1"/>
  <c r="L48" i="1"/>
  <c r="L49" i="1"/>
  <c r="L26" i="1" l="1"/>
  <c r="L25" i="1"/>
</calcChain>
</file>

<file path=xl/sharedStrings.xml><?xml version="1.0" encoding="utf-8"?>
<sst xmlns="http://schemas.openxmlformats.org/spreadsheetml/2006/main" count="705" uniqueCount="581">
  <si>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</si>
  <si>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</si>
  <si>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</si>
  <si>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</si>
  <si>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</si>
  <si>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</si>
  <si>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</si>
  <si>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</si>
  <si>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</si>
  <si>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</si>
  <si>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</si>
  <si>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</si>
  <si>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</si>
  <si>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</si>
  <si>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</si>
  <si>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</si>
  <si>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</si>
  <si>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</si>
  <si>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</si>
  <si>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</si>
  <si>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</si>
  <si>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</si>
  <si>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</si>
  <si>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</si>
  <si>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</si>
  <si>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</si>
  <si>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</si>
  <si>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</si>
  <si>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</si>
  <si>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</si>
  <si>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</si>
  <si>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</si>
  <si>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</si>
  <si>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</si>
  <si>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</si>
  <si>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</si>
  <si>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</si>
  <si>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</si>
  <si>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</si>
  <si>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</si>
  <si>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</si>
  <si>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</si>
  <si>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</si>
  <si>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</si>
  <si>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</si>
  <si>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</si>
  <si>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</si>
  <si>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</si>
  <si>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</si>
  <si>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</si>
  <si>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</si>
  <si>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</si>
  <si>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</si>
  <si>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</si>
  <si>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</si>
  <si>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</si>
  <si>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</si>
  <si>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</si>
  <si>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</si>
  <si>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</si>
  <si>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</si>
  <si>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</si>
  <si>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</si>
  <si>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</si>
  <si>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</si>
  <si>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</si>
  <si>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</si>
  <si>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</si>
  <si>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</si>
  <si>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</si>
  <si>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</si>
  <si>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</si>
  <si>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</si>
  <si>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</si>
  <si>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</si>
  <si>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</si>
  <si>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</si>
  <si>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</si>
  <si>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</si>
  <si>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</si>
  <si>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</si>
  <si>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</si>
  <si>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</si>
  <si>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</si>
  <si>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</si>
  <si>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</si>
  <si>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</si>
  <si>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</si>
  <si>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</si>
  <si>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</si>
  <si>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</si>
  <si>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</si>
  <si>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</si>
  <si>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</si>
  <si>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</si>
  <si>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</si>
  <si>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</si>
  <si>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</si>
  <si>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</si>
  <si>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</si>
  <si>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</si>
  <si>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</si>
  <si>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</si>
  <si>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</si>
  <si>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</si>
  <si>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</si>
  <si>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</si>
  <si>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</si>
  <si>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</si>
  <si>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</si>
  <si>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</si>
  <si>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</si>
  <si>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</si>
  <si>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</si>
  <si>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</si>
  <si>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</si>
  <si>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</si>
  <si>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</si>
  <si>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</si>
  <si>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</si>
  <si>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</si>
  <si>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</si>
  <si>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</si>
  <si>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</si>
  <si>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</si>
  <si>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</si>
  <si>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</si>
  <si>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</si>
  <si>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</si>
  <si>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</si>
  <si>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</si>
  <si>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</si>
  <si>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</si>
  <si>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</si>
  <si>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</si>
  <si>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</si>
  <si>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</si>
  <si>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</si>
  <si>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</si>
  <si>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</si>
  <si>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</si>
  <si>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</si>
  <si>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</si>
  <si>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</si>
  <si>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</si>
  <si>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</si>
  <si>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</si>
  <si>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</si>
  <si>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</si>
  <si>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</si>
  <si>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</si>
  <si>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</si>
  <si>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</si>
  <si>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</si>
  <si>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</si>
  <si>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</si>
  <si>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</si>
  <si>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</si>
  <si>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</si>
  <si>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</si>
  <si>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</si>
  <si>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</si>
  <si>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</si>
  <si>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</si>
  <si>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</si>
  <si>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</si>
  <si>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</si>
  <si>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</si>
  <si>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</si>
  <si>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</si>
  <si>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</si>
  <si>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</si>
  <si>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</si>
  <si>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</si>
  <si>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</si>
  <si>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</si>
  <si>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</si>
  <si>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</si>
  <si>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</si>
  <si>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</si>
  <si>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</si>
  <si>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</si>
  <si>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</si>
  <si>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</si>
  <si>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</si>
  <si>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</si>
  <si>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</si>
  <si>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</si>
  <si>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</si>
  <si>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</si>
  <si>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</si>
  <si>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</si>
  <si>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</si>
  <si>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</si>
  <si>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</si>
  <si>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</si>
  <si>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</si>
  <si>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</si>
  <si>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</si>
  <si>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</si>
  <si>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</si>
  <si>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</si>
  <si>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</si>
  <si>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</si>
  <si>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</si>
  <si>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</si>
  <si>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</si>
  <si>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</si>
  <si>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</si>
  <si>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</si>
  <si>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</si>
  <si>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</si>
  <si>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</si>
  <si>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</si>
  <si>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</si>
  <si>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</si>
  <si>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</si>
  <si>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</si>
  <si>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</si>
  <si>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</si>
  <si>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</si>
  <si>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</si>
  <si>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</si>
  <si>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</si>
  <si>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</si>
  <si>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</si>
  <si>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</si>
  <si>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</si>
  <si>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</si>
  <si>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</si>
  <si>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</si>
  <si>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</si>
  <si>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</si>
  <si>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</si>
  <si>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</si>
  <si>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</si>
  <si>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</si>
  <si>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</si>
  <si>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</si>
  <si>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</si>
  <si>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</si>
  <si>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</si>
  <si>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</si>
  <si>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</si>
  <si>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</si>
  <si>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</si>
  <si>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</si>
  <si>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</si>
  <si>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</si>
  <si>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</si>
  <si>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</si>
  <si>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</si>
  <si>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</si>
  <si>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</si>
  <si>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</si>
  <si>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</si>
  <si>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Арматура  А500С ГОСТ ТУ 14-1-5254-2006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</si>
  <si>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</si>
  <si>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</si>
  <si>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</si>
  <si>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</si>
  <si>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</si>
  <si>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</si>
  <si>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</si>
  <si>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</si>
  <si>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</si>
  <si>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</si>
  <si>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</si>
  <si>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</si>
  <si>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</si>
  <si>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</si>
  <si>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</si>
  <si>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</si>
  <si>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</si>
  <si>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</si>
  <si>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</si>
  <si>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</si>
  <si>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</si>
  <si>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</si>
  <si>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</si>
  <si>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</si>
  <si>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</si>
  <si>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</si>
  <si>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</si>
  <si>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</si>
  <si>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</si>
  <si>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</si>
  <si>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</si>
  <si>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</si>
  <si>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</si>
  <si>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</si>
  <si>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</si>
  <si>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</si>
  <si>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</si>
  <si>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</si>
  <si>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</si>
  <si>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</si>
  <si>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</si>
  <si>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</si>
  <si>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</si>
  <si>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</si>
  <si>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</si>
  <si>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</si>
  <si>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</si>
  <si>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</si>
  <si>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</si>
  <si>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</si>
  <si>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</si>
  <si>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</si>
  <si>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</si>
  <si>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</si>
  <si>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</si>
  <si>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</si>
  <si>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</si>
  <si>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</si>
  <si>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</si>
  <si>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</si>
  <si>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</si>
  <si>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</si>
  <si>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</si>
  <si>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</si>
  <si>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</si>
  <si>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</si>
  <si>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</si>
  <si>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</si>
  <si>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</si>
  <si>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</si>
  <si>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</si>
  <si>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</si>
  <si>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</si>
  <si>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</si>
  <si>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</si>
  <si>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</si>
  <si>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</si>
  <si>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</si>
  <si>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</si>
  <si>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</si>
  <si>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</si>
  <si>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</si>
  <si>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</si>
  <si>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</si>
  <si>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</si>
  <si>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</si>
  <si>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</si>
  <si>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</si>
  <si>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</si>
  <si>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</si>
  <si>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</si>
  <si>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</si>
  <si>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</si>
  <si>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</si>
  <si>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</si>
  <si>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</si>
  <si>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</si>
  <si>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</si>
  <si>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</si>
  <si>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</si>
  <si>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</si>
  <si>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</si>
  <si>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</si>
  <si>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</si>
  <si>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</si>
  <si>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</si>
  <si>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</si>
  <si>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</si>
  <si>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</si>
  <si>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</si>
  <si>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</si>
  <si>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</si>
  <si>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</si>
  <si>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</si>
  <si>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</si>
  <si>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</si>
  <si>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</si>
  <si>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</si>
  <si>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</si>
  <si>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</si>
  <si>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</si>
  <si>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</si>
  <si>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</si>
  <si>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</si>
  <si>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</si>
  <si>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</si>
  <si>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</si>
  <si>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</si>
  <si>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</si>
  <si>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</si>
  <si>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</si>
  <si>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</si>
  <si>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</si>
  <si>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</si>
  <si>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</si>
  <si>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</si>
  <si>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</si>
  <si>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</si>
  <si>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</si>
  <si>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</si>
  <si>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</si>
  <si>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</si>
  <si>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</si>
  <si>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</si>
  <si>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</si>
  <si>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</si>
  <si>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</si>
  <si>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</si>
  <si>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</si>
  <si>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</si>
  <si>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</si>
  <si>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</si>
  <si>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</si>
  <si>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</si>
  <si>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</si>
  <si>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</si>
  <si>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</si>
  <si>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</si>
  <si>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</si>
  <si>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</si>
  <si>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</si>
  <si>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</si>
  <si>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</si>
  <si>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</si>
  <si>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</si>
  <si>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</si>
  <si>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</si>
  <si>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</si>
  <si>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</si>
  <si>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</si>
  <si>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</si>
  <si>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</si>
  <si>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</si>
  <si>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</si>
  <si>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</si>
  <si>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</si>
  <si>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</si>
  <si>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</si>
  <si>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</si>
  <si>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</si>
  <si>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</si>
  <si>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</si>
  <si>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</si>
  <si>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</si>
  <si>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</si>
  <si>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</si>
  <si>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</si>
  <si>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</si>
  <si>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</si>
  <si>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</si>
  <si>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</si>
  <si>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</si>
  <si>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</si>
  <si>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</si>
  <si>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</si>
  <si>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</si>
  <si>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</si>
  <si>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</si>
  <si>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</si>
  <si>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</si>
  <si>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</si>
  <si>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</si>
  <si>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</si>
  <si>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</si>
  <si>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</si>
  <si>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</si>
  <si>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</si>
  <si>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</si>
  <si>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</si>
  <si>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</si>
  <si>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</si>
  <si>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</si>
  <si>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</si>
  <si>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</si>
  <si>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</si>
  <si>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</si>
  <si>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</si>
  <si>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</si>
  <si>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</si>
  <si>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</si>
  <si>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</si>
  <si>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</si>
  <si>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</si>
  <si>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</si>
  <si>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</si>
  <si>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</si>
  <si>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</si>
  <si>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</si>
  <si>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</si>
  <si>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</si>
  <si>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</si>
  <si>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</si>
  <si>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</si>
  <si>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</si>
  <si>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</si>
  <si>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</si>
  <si>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</si>
  <si>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</si>
  <si>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</si>
  <si>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</si>
  <si>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</si>
  <si>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</si>
  <si>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</si>
  <si>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</si>
  <si>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</si>
  <si>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</si>
  <si>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</si>
  <si>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</si>
  <si>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</si>
  <si>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</si>
  <si>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</si>
  <si>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</si>
  <si>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</si>
  <si>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</si>
  <si>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</si>
  <si>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</si>
  <si>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</si>
  <si>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</si>
  <si>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</si>
  <si>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</si>
  <si>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</si>
  <si>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</si>
  <si>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</si>
  <si>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</si>
  <si>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</si>
  <si>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</si>
  <si>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</si>
  <si>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</si>
  <si>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СВЕЗА Ламин.Фанера 18*1220*2440 (22шт. 34,83кг)</t>
  </si>
  <si>
    <t>СФК Ламин. Фанера 18,0*1220*2440 (шт. 33 34,83кг)</t>
  </si>
  <si>
    <t>ПЛАЙТЕРРА Ламин. Фанера 6,5*1220*2440 (шт. 60 13,82кг)</t>
  </si>
  <si>
    <t>ПЛАЙТЕРРА Ламин. Фанера 9*1220*2440 (44шт. 19,14кг)</t>
  </si>
  <si>
    <t>ПЛАЙТЕРРА Ламин. Фанера 12*1220*2440 (33шт. 25,52кг)</t>
  </si>
  <si>
    <t>ПЛАЙТЕРРА Ламин. Фанера 15*1220*2440 (26шт. 31,3кг)</t>
  </si>
  <si>
    <t>ПЛАЙТЕРРА Ламин. Фанера 18*1220*2440 (22шт. 36кг)</t>
  </si>
  <si>
    <t>50х30х2,5</t>
  </si>
  <si>
    <t>Цена сом/кг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</si>
  <si>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</si>
  <si>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</si>
  <si>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</si>
  <si>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</si>
  <si>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</si>
  <si>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</si>
  <si>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</si>
  <si>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ОСП ЛЕСТОН  КР 12,0*1250*2500 (70шт. 20 кг)</t>
  </si>
  <si>
    <t>Березовая Фанера ПЛАЙТЕРРА  сорт 3/4 6,5*1220*2440 (60шт. 14,03кг)</t>
  </si>
  <si>
    <t>Березовая Фанера ПЛАЙТЕРРА  сорт 3/4 9,0*1220*2440 (44шт. 20,22кг)</t>
  </si>
  <si>
    <t>Березовая Фанера ПЛАЙТЕРРА  сорт 3/4 18*1220*2440 (22шт. 38,81кг)</t>
  </si>
  <si>
    <t>114 (2,5)</t>
  </si>
  <si>
    <t>Березовая Фанера ПЛАЙТЕРРА  сорт 3/4 12,0*1220*2440 (33шт. 25,93кг)</t>
  </si>
  <si>
    <t>Березовая Фанера ПЛАЙТЕРРА  сорт 3/4 15,0*1220*2440 (26шт. 32,53кг)</t>
  </si>
  <si>
    <t>Производство Кыргызстан</t>
  </si>
  <si>
    <t>Проволока колючая оцин.2,8/2,0</t>
  </si>
  <si>
    <t>Производство Россия</t>
  </si>
  <si>
    <t>Арматура А1 (Гладкая)  ГОСТ 5781-82 Россия</t>
  </si>
  <si>
    <t>Катанка ГОСТ 5781-82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</si>
  <si>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</si>
  <si>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</si>
  <si>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</si>
  <si>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</si>
  <si>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</si>
  <si>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</si>
  <si>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</si>
  <si>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</si>
  <si>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</si>
  <si>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</si>
  <si>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</si>
  <si>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</si>
  <si>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</si>
  <si>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</si>
  <si>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</si>
  <si>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</si>
  <si>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</si>
  <si>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</si>
  <si>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</si>
  <si>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</si>
  <si>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</si>
  <si>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</si>
  <si>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</si>
  <si>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</si>
  <si>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</si>
  <si>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</si>
  <si>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</si>
  <si>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31.03.2025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</si>
</sst>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0"/>
      <name val="Segoe U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Segoe UI"/>
      <family val="2"/>
      <charset val="204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0" fillId="0" borderId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32" fillId="0" borderId="0" xfId="3" applyNumberFormat="1" applyFont="1" applyAlignment="1">
      <alignment horizontal="center" vertical="center"/>
    </xf>
    <xf numFmtId="3" fontId="31" fillId="0" borderId="0" xfId="3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2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 xr:uid="{DA05663A-A779-4405-B978-07E937F4DD52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10886</xdr:colOff>
      <xdr:row>12</xdr:row>
      <xdr:rowOff>34757</xdr:rowOff>
    </xdr:from>
    <xdr:to>
      <xdr:col>19</xdr:col>
      <xdr:colOff>24493</xdr:colOff>
      <xdr:row>22</xdr:row>
      <xdr:rowOff>213102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257" y="2647328"/>
          <a:ext cx="3344636" cy="2355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57150</xdr:colOff>
      <xdr:row>5</xdr:row>
      <xdr:rowOff>119743</xdr:rowOff>
    </xdr:from>
    <xdr:to>
      <xdr:col>16</xdr:col>
      <xdr:colOff>1</xdr:colOff>
      <xdr:row>12</xdr:row>
      <xdr:rowOff>141514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5836" y="1208314"/>
          <a:ext cx="2163536" cy="1545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105"/>
  <sheetViews>
    <sheetView tabSelected="1" zoomScale="55" zoomScaleNormal="55" zoomScaleSheetLayoutView="59" workbookViewId="0">
      <selection activeCell="R72" sqref="R72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8" width="11.28515625" style="1" customWidth="1"/>
    <col min="9" max="9" width="7.140625" style="1" customWidth="1"/>
    <col min="10" max="10" width="16.140625" style="1" customWidth="1"/>
    <col min="11" max="11" width="15.7109375" style="1" customWidth="1"/>
    <col min="12" max="12" width="13.42578125" style="1" customWidth="1"/>
    <col min="13" max="13" width="14.28515625" style="1" customWidth="1"/>
    <col min="14" max="14" width="12.28515625" style="1" customWidth="1"/>
    <col min="15" max="16" width="16.140625" style="1" customWidth="1"/>
    <col min="17" max="17" width="29.85546875" style="1" customWidth="1"/>
    <col min="18" max="18" width="9.85546875" style="1" customWidth="1"/>
    <col min="19" max="19" width="8.85546875" style="1" customWidth="1"/>
    <col min="20" max="16384" width="9.140625" style="1"/>
  </cols>
  <sheetData>
    <row r="1" spans="1:25" ht="17.100000000000001" customHeight="1" x14ac:dyDescent="0.25">
      <c r="A1" s="1" t="s">
        <v>351</v>
      </c>
      <c r="B1" s="91" t="s">
        <v>391</v>
      </c>
      <c r="C1" s="91"/>
      <c r="D1" s="91"/>
      <c r="E1" s="91"/>
      <c r="F1" s="91"/>
      <c r="G1" s="2"/>
      <c r="H1" s="2"/>
      <c r="I1" s="3"/>
      <c r="J1" s="95" t="s">
        <v>505</v>
      </c>
      <c r="K1" s="95"/>
      <c r="L1" s="95"/>
      <c r="M1" s="95"/>
      <c r="N1" s="95"/>
      <c r="O1" s="95"/>
      <c r="P1" s="95"/>
      <c r="Q1" s="95"/>
      <c r="R1" s="95"/>
      <c r="S1" s="95"/>
    </row>
    <row r="2" spans="1:25" ht="17.100000000000001" customHeight="1" x14ac:dyDescent="0.25">
      <c r="B2" s="91"/>
      <c r="C2" s="91"/>
      <c r="D2" s="91"/>
      <c r="E2" s="91"/>
      <c r="F2" s="91"/>
      <c r="G2" s="2"/>
      <c r="H2" s="2"/>
      <c r="I2" s="3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5" ht="17.100000000000001" customHeight="1" x14ac:dyDescent="0.25">
      <c r="B3" s="92" t="s">
        <v>110</v>
      </c>
      <c r="C3" s="93" t="s">
        <v>356</v>
      </c>
      <c r="D3" s="93" t="s">
        <v>231</v>
      </c>
      <c r="E3" s="93" t="s">
        <v>15</v>
      </c>
      <c r="F3" s="92" t="s">
        <v>322</v>
      </c>
      <c r="G3" s="94"/>
      <c r="H3" s="94"/>
      <c r="I3" s="3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5" ht="17.100000000000001" customHeight="1" x14ac:dyDescent="0.25">
      <c r="B4" s="92"/>
      <c r="C4" s="93"/>
      <c r="D4" s="93"/>
      <c r="E4" s="93"/>
      <c r="F4" s="92"/>
      <c r="G4" s="94"/>
      <c r="H4" s="94"/>
      <c r="I4" s="3"/>
      <c r="J4" s="102" t="s">
        <v>506</v>
      </c>
      <c r="K4" s="102"/>
      <c r="L4" s="102"/>
      <c r="M4" s="102"/>
      <c r="N4" s="102"/>
      <c r="O4" s="102"/>
      <c r="P4" s="102"/>
      <c r="Q4" s="64"/>
      <c r="R4" s="64"/>
      <c r="S4" s="64"/>
    </row>
    <row r="5" spans="1:25" ht="17.100000000000001" customHeight="1" x14ac:dyDescent="0.3">
      <c r="B5" s="4">
        <v>1</v>
      </c>
      <c r="C5" s="4" t="s">
        <v>276</v>
      </c>
      <c r="D5" s="5">
        <v>7.59</v>
      </c>
      <c r="E5" s="4" t="s">
        <v>106</v>
      </c>
      <c r="F5" s="6">
        <v>620</v>
      </c>
      <c r="G5" s="36"/>
      <c r="H5" s="18"/>
      <c r="J5" s="102"/>
      <c r="K5" s="102"/>
      <c r="L5" s="102"/>
      <c r="M5" s="102"/>
      <c r="N5" s="102"/>
      <c r="O5" s="102"/>
      <c r="P5" s="102"/>
      <c r="Q5" s="64" t="s">
        <v>580</v>
      </c>
      <c r="R5" s="64"/>
      <c r="S5" s="64"/>
    </row>
    <row r="6" spans="1:25" ht="17.100000000000001" customHeight="1" x14ac:dyDescent="0.3">
      <c r="B6" s="4">
        <v>2</v>
      </c>
      <c r="C6" s="4" t="s">
        <v>277</v>
      </c>
      <c r="D6" s="5">
        <v>9.0449999999999999</v>
      </c>
      <c r="E6" s="4" t="s">
        <v>106</v>
      </c>
      <c r="F6" s="6">
        <v>730</v>
      </c>
      <c r="G6" s="36"/>
      <c r="H6" s="18"/>
      <c r="J6" s="102"/>
      <c r="K6" s="102"/>
      <c r="L6" s="102"/>
      <c r="M6" s="102"/>
      <c r="N6" s="102"/>
      <c r="O6" s="102"/>
      <c r="P6" s="102"/>
      <c r="Q6" s="65"/>
      <c r="R6" s="65"/>
      <c r="S6" s="65"/>
    </row>
    <row r="7" spans="1:25" ht="17.100000000000001" customHeight="1" x14ac:dyDescent="0.3">
      <c r="B7" s="4">
        <v>3</v>
      </c>
      <c r="C7" s="4" t="s">
        <v>278</v>
      </c>
      <c r="D7" s="5">
        <v>10.64</v>
      </c>
      <c r="E7" s="4" t="s">
        <v>106</v>
      </c>
      <c r="F7" s="6">
        <v>860</v>
      </c>
      <c r="G7" s="36"/>
      <c r="H7" s="18"/>
      <c r="J7" s="80" t="s">
        <v>540</v>
      </c>
      <c r="K7" s="80"/>
      <c r="L7" s="80"/>
      <c r="M7" s="80"/>
      <c r="N7" s="80"/>
      <c r="O7" s="8"/>
      <c r="P7" s="8"/>
      <c r="Q7" s="96" t="s">
        <v>538</v>
      </c>
      <c r="R7" s="97"/>
      <c r="S7" s="98"/>
    </row>
    <row r="8" spans="1:25" ht="17.100000000000001" customHeight="1" x14ac:dyDescent="0.3">
      <c r="B8" s="4">
        <v>4</v>
      </c>
      <c r="C8" s="4" t="s">
        <v>381</v>
      </c>
      <c r="D8" s="5">
        <v>13.81</v>
      </c>
      <c r="E8" s="4" t="s">
        <v>106</v>
      </c>
      <c r="F8" s="6">
        <v>1090</v>
      </c>
      <c r="G8" s="36"/>
      <c r="H8" s="18"/>
      <c r="J8" s="80"/>
      <c r="K8" s="80"/>
      <c r="L8" s="80"/>
      <c r="M8" s="80"/>
      <c r="N8" s="80"/>
      <c r="O8" s="8"/>
      <c r="P8" s="8"/>
      <c r="Q8" s="99"/>
      <c r="R8" s="100"/>
      <c r="S8" s="101"/>
    </row>
    <row r="9" spans="1:25" ht="17.100000000000001" customHeight="1" x14ac:dyDescent="0.3">
      <c r="B9" s="4">
        <v>5</v>
      </c>
      <c r="C9" s="4" t="s">
        <v>279</v>
      </c>
      <c r="D9" s="5">
        <v>14</v>
      </c>
      <c r="E9" s="4" t="s">
        <v>106</v>
      </c>
      <c r="F9" s="6">
        <v>1110</v>
      </c>
      <c r="G9" s="36"/>
      <c r="H9" s="18"/>
      <c r="J9" s="80" t="s">
        <v>513</v>
      </c>
      <c r="K9" s="80"/>
      <c r="L9" s="80"/>
      <c r="M9" s="80"/>
      <c r="N9" s="80"/>
      <c r="O9" s="9"/>
      <c r="P9" s="9"/>
      <c r="Q9" s="79" t="s">
        <v>254</v>
      </c>
      <c r="R9" s="79"/>
      <c r="S9" s="79"/>
      <c r="Y9" s="1" t="s">
        <v>351</v>
      </c>
    </row>
    <row r="10" spans="1:25" ht="17.100000000000001" customHeight="1" x14ac:dyDescent="0.3">
      <c r="B10" s="4">
        <v>6</v>
      </c>
      <c r="C10" s="4" t="s">
        <v>280</v>
      </c>
      <c r="D10" s="10">
        <v>15.79</v>
      </c>
      <c r="E10" s="4" t="s">
        <v>106</v>
      </c>
      <c r="F10" s="6">
        <v>1240</v>
      </c>
      <c r="G10" s="36"/>
      <c r="H10" s="18"/>
      <c r="J10" s="80"/>
      <c r="K10" s="80"/>
      <c r="L10" s="80"/>
      <c r="M10" s="80"/>
      <c r="N10" s="80"/>
      <c r="O10" s="9"/>
      <c r="P10" s="9"/>
      <c r="Q10" s="79"/>
      <c r="R10" s="79"/>
      <c r="S10" s="79"/>
    </row>
    <row r="11" spans="1:25" ht="17.100000000000001" customHeight="1" x14ac:dyDescent="0.3">
      <c r="B11" s="4">
        <v>7</v>
      </c>
      <c r="C11" s="4" t="s">
        <v>281</v>
      </c>
      <c r="D11" s="5">
        <v>17.55</v>
      </c>
      <c r="E11" s="4" t="s">
        <v>106</v>
      </c>
      <c r="F11" s="6">
        <v>1385</v>
      </c>
      <c r="G11" s="36"/>
      <c r="H11" s="18"/>
      <c r="J11" s="80" t="s">
        <v>539</v>
      </c>
      <c r="K11" s="80"/>
      <c r="L11" s="80"/>
      <c r="M11" s="80"/>
      <c r="N11" s="80"/>
      <c r="O11" s="9"/>
      <c r="P11" s="9"/>
      <c r="Q11" s="88" t="s">
        <v>118</v>
      </c>
      <c r="R11" s="88"/>
      <c r="S11" s="88"/>
    </row>
    <row r="12" spans="1:25" ht="17.100000000000001" customHeight="1" x14ac:dyDescent="0.25">
      <c r="B12" s="4">
        <v>8</v>
      </c>
      <c r="C12" s="4" t="s">
        <v>282</v>
      </c>
      <c r="D12" s="4">
        <v>18.64</v>
      </c>
      <c r="E12" s="4" t="s">
        <v>106</v>
      </c>
      <c r="F12" s="6">
        <v>1480</v>
      </c>
      <c r="G12" s="36"/>
      <c r="H12" s="18"/>
      <c r="J12" s="80"/>
      <c r="K12" s="80"/>
      <c r="L12" s="80"/>
      <c r="M12" s="80"/>
      <c r="N12" s="80"/>
      <c r="O12" s="9"/>
      <c r="P12" s="9"/>
      <c r="Q12" s="88"/>
      <c r="R12" s="88"/>
      <c r="S12" s="88"/>
    </row>
    <row r="13" spans="1:25" ht="17.100000000000001" customHeight="1" x14ac:dyDescent="0.25">
      <c r="B13" s="4">
        <v>9</v>
      </c>
      <c r="C13" s="4" t="s">
        <v>283</v>
      </c>
      <c r="D13" s="4">
        <v>21.34</v>
      </c>
      <c r="E13" s="4" t="s">
        <v>106</v>
      </c>
      <c r="F13" s="6">
        <v>1700</v>
      </c>
      <c r="G13" s="36"/>
      <c r="H13" s="18"/>
      <c r="J13" s="81" t="s">
        <v>245</v>
      </c>
      <c r="K13" s="81"/>
      <c r="L13" s="81"/>
      <c r="M13" s="81"/>
      <c r="N13" s="81"/>
      <c r="O13" s="9"/>
      <c r="P13" s="9"/>
      <c r="Q13" s="11"/>
      <c r="R13" s="11"/>
      <c r="S13" s="11"/>
    </row>
    <row r="14" spans="1:25" ht="17.100000000000001" customHeight="1" x14ac:dyDescent="0.25">
      <c r="B14" s="4">
        <v>10</v>
      </c>
      <c r="C14" s="4" t="s">
        <v>283</v>
      </c>
      <c r="D14" s="4">
        <v>22.44</v>
      </c>
      <c r="E14" s="4" t="s">
        <v>107</v>
      </c>
      <c r="F14" s="6">
        <v>1720</v>
      </c>
      <c r="G14" s="36"/>
      <c r="H14" s="18"/>
      <c r="J14" s="81"/>
      <c r="K14" s="81"/>
      <c r="L14" s="81"/>
      <c r="M14" s="81"/>
      <c r="N14" s="81"/>
      <c r="O14" s="9"/>
      <c r="P14" s="9"/>
      <c r="Q14" s="11"/>
      <c r="R14" s="11"/>
      <c r="S14" s="11"/>
    </row>
    <row r="15" spans="1:25" ht="17.100000000000001" customHeight="1" x14ac:dyDescent="0.25">
      <c r="B15" s="4">
        <v>11</v>
      </c>
      <c r="C15" s="4" t="s">
        <v>284</v>
      </c>
      <c r="D15" s="12">
        <v>23.16</v>
      </c>
      <c r="E15" s="4" t="s">
        <v>106</v>
      </c>
      <c r="F15" s="6">
        <v>1830</v>
      </c>
      <c r="G15" s="36"/>
      <c r="H15" s="18"/>
      <c r="J15" s="82" t="s">
        <v>404</v>
      </c>
      <c r="K15" s="82"/>
      <c r="L15" s="82"/>
      <c r="M15" s="82"/>
      <c r="N15" s="82"/>
      <c r="Q15" s="11"/>
      <c r="R15" s="11"/>
      <c r="S15" s="11"/>
      <c r="U15" s="1" t="s">
        <v>351</v>
      </c>
    </row>
    <row r="16" spans="1:25" ht="17.100000000000001" customHeight="1" x14ac:dyDescent="0.25">
      <c r="B16" s="4">
        <v>12</v>
      </c>
      <c r="C16" s="4" t="s">
        <v>284</v>
      </c>
      <c r="D16" s="4">
        <v>25</v>
      </c>
      <c r="E16" s="4" t="s">
        <v>107</v>
      </c>
      <c r="F16" s="6">
        <v>1750</v>
      </c>
      <c r="G16" s="36"/>
      <c r="H16" s="18"/>
      <c r="J16" s="82"/>
      <c r="K16" s="82"/>
      <c r="L16" s="82"/>
      <c r="M16" s="82"/>
      <c r="N16" s="82"/>
      <c r="O16" s="13"/>
      <c r="P16" s="13"/>
      <c r="Q16" s="11"/>
      <c r="R16" s="11"/>
      <c r="S16" s="11"/>
    </row>
    <row r="17" spans="2:19" ht="17.100000000000001" customHeight="1" x14ac:dyDescent="0.25">
      <c r="B17" s="4">
        <v>13</v>
      </c>
      <c r="C17" s="4" t="s">
        <v>285</v>
      </c>
      <c r="D17" s="4">
        <v>27.672000000000001</v>
      </c>
      <c r="E17" s="4" t="s">
        <v>107</v>
      </c>
      <c r="F17" s="6">
        <v>1830</v>
      </c>
      <c r="G17" s="36"/>
      <c r="H17" s="18"/>
      <c r="J17" s="83" t="s">
        <v>550</v>
      </c>
      <c r="K17" s="83"/>
      <c r="L17" s="83"/>
      <c r="M17" s="83"/>
      <c r="N17" s="83"/>
      <c r="O17" s="13"/>
      <c r="P17" s="13"/>
      <c r="Q17" s="11"/>
      <c r="R17" s="11"/>
      <c r="S17" s="11"/>
    </row>
    <row r="18" spans="2:19" ht="16.899999999999999" customHeight="1" x14ac:dyDescent="0.25">
      <c r="B18" s="4">
        <v>14</v>
      </c>
      <c r="C18" s="4" t="s">
        <v>285</v>
      </c>
      <c r="D18" s="4">
        <v>28.41</v>
      </c>
      <c r="E18" s="4" t="s">
        <v>106</v>
      </c>
      <c r="F18" s="6">
        <v>2250</v>
      </c>
      <c r="G18" s="36"/>
      <c r="H18" s="18"/>
      <c r="J18" s="83"/>
      <c r="K18" s="83"/>
      <c r="L18" s="83"/>
      <c r="M18" s="83"/>
      <c r="N18" s="83"/>
      <c r="O18" s="13"/>
      <c r="P18" s="13"/>
      <c r="Q18" s="11"/>
      <c r="R18" s="11"/>
      <c r="S18" s="11"/>
    </row>
    <row r="19" spans="2:19" ht="17.100000000000001" customHeight="1" x14ac:dyDescent="0.25">
      <c r="B19" s="4">
        <v>15</v>
      </c>
      <c r="C19" s="4" t="s">
        <v>442</v>
      </c>
      <c r="D19" s="4">
        <v>30.58</v>
      </c>
      <c r="E19" s="4" t="s">
        <v>107</v>
      </c>
      <c r="F19" s="6">
        <v>2020</v>
      </c>
      <c r="G19" s="36"/>
      <c r="H19" s="57"/>
      <c r="J19" s="83" t="s">
        <v>256</v>
      </c>
      <c r="K19" s="83"/>
      <c r="L19" s="83"/>
      <c r="M19" s="83"/>
      <c r="N19" s="83"/>
      <c r="Q19" s="11"/>
      <c r="R19" s="11"/>
      <c r="S19" s="11"/>
    </row>
    <row r="20" spans="2:19" ht="17.100000000000001" customHeight="1" x14ac:dyDescent="0.25">
      <c r="B20" s="4">
        <v>16</v>
      </c>
      <c r="C20" s="4" t="s">
        <v>442</v>
      </c>
      <c r="D20" s="4">
        <v>29.23</v>
      </c>
      <c r="E20" s="4" t="s">
        <v>106</v>
      </c>
      <c r="F20" s="6">
        <v>2310</v>
      </c>
      <c r="G20" s="36"/>
      <c r="H20" s="57"/>
      <c r="J20" s="83"/>
      <c r="K20" s="83"/>
      <c r="L20" s="83"/>
      <c r="M20" s="83"/>
      <c r="N20" s="83"/>
      <c r="O20" s="14"/>
      <c r="P20" s="14"/>
    </row>
    <row r="21" spans="2:19" ht="17.100000000000001" customHeight="1" x14ac:dyDescent="0.25">
      <c r="B21" s="4">
        <v>17</v>
      </c>
      <c r="C21" s="4" t="s">
        <v>286</v>
      </c>
      <c r="D21" s="12">
        <f>60690/1902</f>
        <v>31.90851735015773</v>
      </c>
      <c r="E21" s="4" t="s">
        <v>107</v>
      </c>
      <c r="F21" s="6">
        <v>2080</v>
      </c>
      <c r="G21" s="36"/>
      <c r="H21" s="57"/>
      <c r="J21" s="84" t="s">
        <v>109</v>
      </c>
      <c r="K21" s="84" t="s">
        <v>142</v>
      </c>
      <c r="L21" s="20" t="s">
        <v>111</v>
      </c>
      <c r="M21" s="20" t="s">
        <v>111</v>
      </c>
      <c r="N21" s="86" t="s">
        <v>350</v>
      </c>
      <c r="O21" s="15"/>
      <c r="P21" s="15"/>
    </row>
    <row r="22" spans="2:19" ht="16.899999999999999" customHeight="1" x14ac:dyDescent="0.25">
      <c r="B22" s="4">
        <v>18</v>
      </c>
      <c r="C22" s="4" t="s">
        <v>286</v>
      </c>
      <c r="D22" s="4">
        <v>31.83</v>
      </c>
      <c r="E22" s="4" t="s">
        <v>106</v>
      </c>
      <c r="F22" s="6">
        <v>2515</v>
      </c>
      <c r="G22" s="36"/>
      <c r="H22" s="57"/>
      <c r="J22" s="85"/>
      <c r="K22" s="85"/>
      <c r="L22" s="55" t="s">
        <v>112</v>
      </c>
      <c r="M22" s="55" t="s">
        <v>155</v>
      </c>
      <c r="N22" s="87"/>
      <c r="O22" s="16"/>
      <c r="P22" s="16"/>
    </row>
    <row r="23" spans="2:19" ht="17.100000000000001" customHeight="1" x14ac:dyDescent="0.25">
      <c r="B23" s="4">
        <v>19</v>
      </c>
      <c r="C23" s="4" t="s">
        <v>287</v>
      </c>
      <c r="D23" s="4">
        <v>39.729999999999997</v>
      </c>
      <c r="E23" s="4" t="s">
        <v>107</v>
      </c>
      <c r="F23" s="6">
        <v>2545</v>
      </c>
      <c r="G23" s="36"/>
      <c r="H23" s="57"/>
      <c r="J23" s="56" t="s">
        <v>221</v>
      </c>
      <c r="K23" s="56" t="s">
        <v>222</v>
      </c>
      <c r="L23" s="56"/>
      <c r="M23" s="56">
        <v>77</v>
      </c>
      <c r="N23" s="56">
        <v>0.22</v>
      </c>
      <c r="O23" s="17"/>
      <c r="P23" s="17"/>
    </row>
    <row r="24" spans="2:19" ht="16.899999999999999" customHeight="1" x14ac:dyDescent="0.25">
      <c r="B24" s="4">
        <v>20</v>
      </c>
      <c r="C24" s="4" t="s">
        <v>288</v>
      </c>
      <c r="D24" s="4">
        <v>44.79</v>
      </c>
      <c r="E24" s="4" t="s">
        <v>107</v>
      </c>
      <c r="F24" s="6">
        <v>2870</v>
      </c>
      <c r="G24" s="36"/>
      <c r="H24" s="57"/>
      <c r="J24" s="56" t="s">
        <v>184</v>
      </c>
      <c r="K24" s="4" t="s">
        <v>222</v>
      </c>
      <c r="L24" s="56"/>
      <c r="M24" s="56">
        <v>76</v>
      </c>
      <c r="N24" s="56">
        <v>0.32</v>
      </c>
      <c r="O24" s="17"/>
      <c r="P24" s="17"/>
      <c r="Q24" s="73" t="s">
        <v>573</v>
      </c>
      <c r="R24" s="74"/>
      <c r="S24" s="75"/>
    </row>
    <row r="25" spans="2:19" ht="17.100000000000001" customHeight="1" x14ac:dyDescent="0.25">
      <c r="B25" s="4">
        <v>21</v>
      </c>
      <c r="C25" s="4" t="s">
        <v>418</v>
      </c>
      <c r="D25" s="4">
        <v>45.99</v>
      </c>
      <c r="E25" s="4" t="s">
        <v>107</v>
      </c>
      <c r="F25" s="6">
        <v>2945</v>
      </c>
      <c r="G25" s="36"/>
      <c r="H25" s="57"/>
      <c r="J25" s="4" t="s">
        <v>144</v>
      </c>
      <c r="K25" s="4">
        <v>11.75</v>
      </c>
      <c r="L25" s="6">
        <f t="shared" ref="L25:L35" si="0">SUMPRODUCT(M25*N25)</f>
        <v>46.5</v>
      </c>
      <c r="M25" s="4">
        <v>75</v>
      </c>
      <c r="N25" s="4">
        <v>0.62</v>
      </c>
      <c r="O25" s="16"/>
      <c r="P25" s="16"/>
      <c r="Q25" s="76"/>
      <c r="R25" s="77"/>
      <c r="S25" s="78"/>
    </row>
    <row r="26" spans="2:19" ht="17.100000000000001" customHeight="1" x14ac:dyDescent="0.25">
      <c r="B26" s="4">
        <v>22</v>
      </c>
      <c r="C26" s="4" t="s">
        <v>289</v>
      </c>
      <c r="D26" s="4">
        <v>48.09</v>
      </c>
      <c r="E26" s="4" t="s">
        <v>107</v>
      </c>
      <c r="F26" s="6">
        <v>3080</v>
      </c>
      <c r="G26" s="36"/>
      <c r="H26" s="57"/>
      <c r="J26" s="4" t="s">
        <v>145</v>
      </c>
      <c r="K26" s="4">
        <v>11.75</v>
      </c>
      <c r="L26" s="6">
        <f t="shared" si="0"/>
        <v>65.86</v>
      </c>
      <c r="M26" s="4">
        <v>74</v>
      </c>
      <c r="N26" s="4">
        <v>0.89</v>
      </c>
      <c r="O26" s="16"/>
      <c r="P26" s="16"/>
      <c r="Q26" s="20" t="s">
        <v>109</v>
      </c>
      <c r="R26" s="89" t="s">
        <v>143</v>
      </c>
      <c r="S26" s="90"/>
    </row>
    <row r="27" spans="2:19" ht="17.100000000000001" customHeight="1" x14ac:dyDescent="0.25">
      <c r="B27" s="4">
        <v>23</v>
      </c>
      <c r="C27" s="4" t="s">
        <v>290</v>
      </c>
      <c r="D27" s="4">
        <v>57.97</v>
      </c>
      <c r="E27" s="4" t="s">
        <v>107</v>
      </c>
      <c r="F27" s="6">
        <v>3710</v>
      </c>
      <c r="G27" s="36"/>
      <c r="H27" s="57"/>
      <c r="J27" s="4" t="s">
        <v>146</v>
      </c>
      <c r="K27" s="4">
        <v>11.75</v>
      </c>
      <c r="L27" s="6">
        <f t="shared" si="0"/>
        <v>88.33</v>
      </c>
      <c r="M27" s="4">
        <v>73</v>
      </c>
      <c r="N27" s="4">
        <v>1.21</v>
      </c>
      <c r="O27" s="16"/>
      <c r="P27" s="16"/>
      <c r="Q27" s="23" t="s">
        <v>340</v>
      </c>
      <c r="R27" s="71">
        <v>68</v>
      </c>
      <c r="S27" s="72"/>
    </row>
    <row r="28" spans="2:19" ht="17.100000000000001" customHeight="1" x14ac:dyDescent="0.25">
      <c r="B28" s="4">
        <v>24</v>
      </c>
      <c r="C28" s="4" t="s">
        <v>291</v>
      </c>
      <c r="D28" s="4">
        <v>63.79</v>
      </c>
      <c r="E28" s="4" t="s">
        <v>107</v>
      </c>
      <c r="F28" s="6">
        <v>4090</v>
      </c>
      <c r="G28" s="36"/>
      <c r="H28" s="57"/>
      <c r="J28" s="4" t="s">
        <v>147</v>
      </c>
      <c r="K28" s="4">
        <v>11.75</v>
      </c>
      <c r="L28" s="6">
        <f t="shared" si="0"/>
        <v>115.34</v>
      </c>
      <c r="M28" s="4">
        <v>73</v>
      </c>
      <c r="N28" s="4">
        <v>1.58</v>
      </c>
      <c r="O28" s="16"/>
      <c r="P28" s="16"/>
      <c r="Q28" s="23" t="s">
        <v>230</v>
      </c>
      <c r="R28" s="71">
        <v>68</v>
      </c>
      <c r="S28" s="72"/>
    </row>
    <row r="29" spans="2:19" ht="17.100000000000001" customHeight="1" x14ac:dyDescent="0.25">
      <c r="B29" s="4"/>
      <c r="C29" s="4"/>
      <c r="D29" s="4"/>
      <c r="E29" s="4"/>
      <c r="F29" s="4"/>
      <c r="G29" s="36"/>
      <c r="H29" s="45"/>
      <c r="J29" s="4" t="s">
        <v>148</v>
      </c>
      <c r="K29" s="4">
        <v>11.75</v>
      </c>
      <c r="L29" s="6">
        <f t="shared" si="0"/>
        <v>146</v>
      </c>
      <c r="M29" s="4">
        <v>73</v>
      </c>
      <c r="N29" s="12">
        <v>2</v>
      </c>
      <c r="O29" s="16"/>
      <c r="P29" s="16"/>
      <c r="Q29" s="23" t="s">
        <v>456</v>
      </c>
      <c r="R29" s="71">
        <v>67</v>
      </c>
      <c r="S29" s="72"/>
    </row>
    <row r="30" spans="2:19" ht="17.100000000000001" customHeight="1" x14ac:dyDescent="0.25">
      <c r="B30" s="4">
        <v>1</v>
      </c>
      <c r="C30" s="4" t="s">
        <v>478</v>
      </c>
      <c r="D30" s="4">
        <v>14.46</v>
      </c>
      <c r="E30" s="4" t="s">
        <v>106</v>
      </c>
      <c r="F30" s="4">
        <v>1160</v>
      </c>
      <c r="G30" s="36"/>
      <c r="H30" s="18"/>
      <c r="J30" s="4" t="s">
        <v>149</v>
      </c>
      <c r="K30" s="4">
        <v>11.75</v>
      </c>
      <c r="L30" s="6">
        <f t="shared" si="0"/>
        <v>180.31</v>
      </c>
      <c r="M30" s="4">
        <v>73</v>
      </c>
      <c r="N30" s="4">
        <v>2.4700000000000002</v>
      </c>
      <c r="O30" s="16"/>
      <c r="P30" s="16"/>
      <c r="Q30" s="23" t="s">
        <v>455</v>
      </c>
      <c r="R30" s="71">
        <v>67</v>
      </c>
      <c r="S30" s="72"/>
    </row>
    <row r="31" spans="2:19" ht="17.100000000000001" customHeight="1" x14ac:dyDescent="0.25">
      <c r="B31" s="4">
        <v>2</v>
      </c>
      <c r="C31" s="4" t="s">
        <v>503</v>
      </c>
      <c r="D31" s="4">
        <v>19.38</v>
      </c>
      <c r="E31" s="4" t="s">
        <v>106</v>
      </c>
      <c r="F31" s="4">
        <v>1530</v>
      </c>
      <c r="G31" s="36"/>
      <c r="H31" s="18"/>
      <c r="J31" s="4" t="s">
        <v>150</v>
      </c>
      <c r="K31" s="4">
        <v>11.75</v>
      </c>
      <c r="L31" s="6">
        <f t="shared" si="0"/>
        <v>217.54</v>
      </c>
      <c r="M31" s="4">
        <v>73</v>
      </c>
      <c r="N31" s="4">
        <v>2.98</v>
      </c>
      <c r="O31" s="17"/>
      <c r="P31" s="17"/>
      <c r="Q31" s="23" t="s">
        <v>192</v>
      </c>
      <c r="R31" s="71">
        <v>67</v>
      </c>
      <c r="S31" s="72"/>
    </row>
    <row r="32" spans="2:19" ht="17.100000000000001" customHeight="1" x14ac:dyDescent="0.25">
      <c r="B32" s="4">
        <v>3</v>
      </c>
      <c r="C32" s="4" t="s">
        <v>448</v>
      </c>
      <c r="D32" s="4">
        <v>20</v>
      </c>
      <c r="E32" s="4" t="s">
        <v>106</v>
      </c>
      <c r="F32" s="4">
        <v>1580</v>
      </c>
      <c r="G32" s="36"/>
      <c r="H32" s="18"/>
      <c r="J32" s="4" t="s">
        <v>152</v>
      </c>
      <c r="K32" s="4">
        <v>11.75</v>
      </c>
      <c r="L32" s="6">
        <f t="shared" si="0"/>
        <v>281.05</v>
      </c>
      <c r="M32" s="4">
        <v>73</v>
      </c>
      <c r="N32" s="4">
        <v>3.85</v>
      </c>
      <c r="O32" s="17"/>
      <c r="P32" s="17"/>
      <c r="Q32" s="23" t="s">
        <v>341</v>
      </c>
      <c r="R32" s="71">
        <v>67</v>
      </c>
      <c r="S32" s="72"/>
    </row>
    <row r="33" spans="2:19" ht="17.100000000000001" customHeight="1" x14ac:dyDescent="0.25">
      <c r="B33" s="4">
        <v>4</v>
      </c>
      <c r="C33" s="4" t="s">
        <v>410</v>
      </c>
      <c r="D33" s="4">
        <v>21.324000000000002</v>
      </c>
      <c r="E33" s="4" t="s">
        <v>106</v>
      </c>
      <c r="F33" s="19">
        <v>1685</v>
      </c>
      <c r="G33" s="36"/>
      <c r="H33" s="18"/>
      <c r="J33" s="4" t="s">
        <v>151</v>
      </c>
      <c r="K33" s="4">
        <v>11.75</v>
      </c>
      <c r="L33" s="6">
        <f t="shared" si="0"/>
        <v>352.59000000000003</v>
      </c>
      <c r="M33" s="4">
        <v>73</v>
      </c>
      <c r="N33" s="4">
        <v>4.83</v>
      </c>
      <c r="O33" s="17"/>
      <c r="P33" s="17"/>
      <c r="Q33" s="23" t="s">
        <v>342</v>
      </c>
      <c r="R33" s="71">
        <v>67</v>
      </c>
      <c r="S33" s="72"/>
    </row>
    <row r="34" spans="2:19" ht="17.100000000000001" customHeight="1" x14ac:dyDescent="0.25">
      <c r="B34" s="4">
        <v>5</v>
      </c>
      <c r="C34" s="4" t="s">
        <v>293</v>
      </c>
      <c r="D34" s="4">
        <v>21.65</v>
      </c>
      <c r="E34" s="4" t="s">
        <v>106</v>
      </c>
      <c r="F34" s="6">
        <v>1710</v>
      </c>
      <c r="G34" s="36"/>
      <c r="H34" s="18"/>
      <c r="J34" s="4" t="s">
        <v>153</v>
      </c>
      <c r="K34" s="4">
        <v>11.75</v>
      </c>
      <c r="L34" s="6">
        <f t="shared" si="0"/>
        <v>460.63</v>
      </c>
      <c r="M34" s="4">
        <v>73</v>
      </c>
      <c r="N34" s="4">
        <v>6.31</v>
      </c>
      <c r="O34" s="17"/>
      <c r="P34" s="17"/>
      <c r="Q34" s="23" t="s">
        <v>193</v>
      </c>
      <c r="R34" s="71">
        <v>67</v>
      </c>
      <c r="S34" s="72"/>
    </row>
    <row r="35" spans="2:19" ht="17.100000000000001" customHeight="1" x14ac:dyDescent="0.25">
      <c r="B35" s="4">
        <v>6</v>
      </c>
      <c r="C35" s="4" t="s">
        <v>292</v>
      </c>
      <c r="D35" s="4">
        <v>24.53</v>
      </c>
      <c r="E35" s="4" t="s">
        <v>106</v>
      </c>
      <c r="F35" s="6">
        <v>1940</v>
      </c>
      <c r="G35" s="36"/>
      <c r="H35" s="18"/>
      <c r="J35" s="4" t="s">
        <v>199</v>
      </c>
      <c r="K35" s="4">
        <v>11.75</v>
      </c>
      <c r="L35" s="6">
        <f t="shared" si="0"/>
        <v>584</v>
      </c>
      <c r="M35" s="4">
        <v>73</v>
      </c>
      <c r="N35" s="12">
        <v>8</v>
      </c>
      <c r="O35" s="17"/>
      <c r="P35" s="17"/>
      <c r="Q35" s="23" t="s">
        <v>194</v>
      </c>
      <c r="R35" s="71">
        <v>66</v>
      </c>
      <c r="S35" s="72"/>
    </row>
    <row r="36" spans="2:19" ht="17.100000000000001" customHeight="1" x14ac:dyDescent="0.25">
      <c r="B36" s="4">
        <v>7</v>
      </c>
      <c r="C36" s="4" t="s">
        <v>294</v>
      </c>
      <c r="D36" s="4">
        <v>26.89</v>
      </c>
      <c r="E36" s="4" t="s">
        <v>106</v>
      </c>
      <c r="F36" s="6">
        <v>2125</v>
      </c>
      <c r="G36" s="36"/>
      <c r="H36" s="18"/>
      <c r="J36" s="91" t="s">
        <v>551</v>
      </c>
      <c r="K36" s="91"/>
      <c r="L36" s="91"/>
      <c r="M36" s="91"/>
      <c r="N36" s="91"/>
      <c r="O36" s="17"/>
      <c r="P36" s="17"/>
      <c r="Q36" s="23" t="s">
        <v>519</v>
      </c>
      <c r="R36" s="71">
        <v>66</v>
      </c>
      <c r="S36" s="72"/>
    </row>
    <row r="37" spans="2:19" ht="17.100000000000001" customHeight="1" x14ac:dyDescent="0.25">
      <c r="B37" s="4">
        <v>8</v>
      </c>
      <c r="C37" s="4" t="s">
        <v>295</v>
      </c>
      <c r="D37" s="4">
        <v>29.21</v>
      </c>
      <c r="E37" s="4" t="s">
        <v>106</v>
      </c>
      <c r="F37" s="6">
        <v>2310</v>
      </c>
      <c r="G37" s="36"/>
      <c r="H37" s="18"/>
      <c r="J37" s="91"/>
      <c r="K37" s="91"/>
      <c r="L37" s="91"/>
      <c r="M37" s="91"/>
      <c r="N37" s="91"/>
      <c r="O37" s="17"/>
      <c r="P37" s="17"/>
      <c r="Q37" s="23" t="s">
        <v>195</v>
      </c>
      <c r="R37" s="71">
        <v>66</v>
      </c>
      <c r="S37" s="72"/>
    </row>
    <row r="38" spans="2:19" ht="17.100000000000001" customHeight="1" x14ac:dyDescent="0.25">
      <c r="B38" s="4">
        <v>9</v>
      </c>
      <c r="C38" s="4" t="s">
        <v>296</v>
      </c>
      <c r="D38" s="4">
        <v>34.020000000000003</v>
      </c>
      <c r="E38" s="4" t="s">
        <v>106</v>
      </c>
      <c r="F38" s="6">
        <v>2690</v>
      </c>
      <c r="G38" s="36"/>
      <c r="H38" s="18"/>
      <c r="J38" s="66" t="s">
        <v>109</v>
      </c>
      <c r="K38" s="66" t="s">
        <v>142</v>
      </c>
      <c r="L38" s="23" t="s">
        <v>111</v>
      </c>
      <c r="M38" s="23" t="s">
        <v>111</v>
      </c>
      <c r="N38" s="66" t="s">
        <v>156</v>
      </c>
      <c r="O38" s="17"/>
      <c r="P38" s="17"/>
      <c r="Q38" s="23" t="s">
        <v>343</v>
      </c>
      <c r="R38" s="71">
        <v>66</v>
      </c>
      <c r="S38" s="72"/>
    </row>
    <row r="39" spans="2:19" ht="17.100000000000001" customHeight="1" x14ac:dyDescent="0.25">
      <c r="B39" s="4">
        <v>10</v>
      </c>
      <c r="C39" s="4" t="s">
        <v>296</v>
      </c>
      <c r="D39" s="4">
        <v>33.85</v>
      </c>
      <c r="E39" s="4" t="s">
        <v>107</v>
      </c>
      <c r="F39" s="6">
        <v>2440</v>
      </c>
      <c r="G39" s="36"/>
      <c r="H39" s="18"/>
      <c r="J39" s="67"/>
      <c r="K39" s="67"/>
      <c r="L39" s="56" t="s">
        <v>232</v>
      </c>
      <c r="M39" s="56" t="s">
        <v>155</v>
      </c>
      <c r="N39" s="67"/>
      <c r="O39" s="17"/>
      <c r="P39" s="17"/>
      <c r="Q39" s="23" t="s">
        <v>196</v>
      </c>
      <c r="R39" s="71">
        <v>66</v>
      </c>
      <c r="S39" s="72"/>
    </row>
    <row r="40" spans="2:19" ht="17.100000000000001" customHeight="1" x14ac:dyDescent="0.25">
      <c r="B40" s="4">
        <v>11</v>
      </c>
      <c r="C40" s="4" t="s">
        <v>297</v>
      </c>
      <c r="D40" s="4">
        <v>36.24</v>
      </c>
      <c r="E40" s="4" t="s">
        <v>106</v>
      </c>
      <c r="F40" s="6">
        <v>2870</v>
      </c>
      <c r="G40" s="36"/>
      <c r="H40" s="18"/>
      <c r="J40" s="4" t="s">
        <v>185</v>
      </c>
      <c r="K40" s="4">
        <v>11.75</v>
      </c>
      <c r="L40" s="6">
        <f>SUMPRODUCT(M40*N40)</f>
        <v>47.12</v>
      </c>
      <c r="M40" s="4">
        <f>M25+1</f>
        <v>76</v>
      </c>
      <c r="N40" s="4">
        <v>0.62</v>
      </c>
      <c r="O40" s="17"/>
      <c r="P40" s="17"/>
      <c r="Q40" s="23" t="s">
        <v>197</v>
      </c>
      <c r="R40" s="71">
        <v>66</v>
      </c>
      <c r="S40" s="72"/>
    </row>
    <row r="41" spans="2:19" ht="17.100000000000001" customHeight="1" x14ac:dyDescent="0.25">
      <c r="B41" s="4">
        <v>12</v>
      </c>
      <c r="C41" s="4" t="s">
        <v>297</v>
      </c>
      <c r="D41" s="12">
        <f>63405/1612</f>
        <v>39.333126550868485</v>
      </c>
      <c r="E41" s="4" t="s">
        <v>107</v>
      </c>
      <c r="F41" s="6">
        <v>2760</v>
      </c>
      <c r="G41" s="36"/>
      <c r="H41" s="18"/>
      <c r="J41" s="4" t="s">
        <v>186</v>
      </c>
      <c r="K41" s="4">
        <v>11.75</v>
      </c>
      <c r="L41" s="6">
        <f t="shared" ref="L41:L49" si="1">SUMPRODUCT(M41*N41)</f>
        <v>66.75</v>
      </c>
      <c r="M41" s="4">
        <f>M26+1</f>
        <v>75</v>
      </c>
      <c r="N41" s="4">
        <v>0.89</v>
      </c>
      <c r="O41" s="16"/>
      <c r="P41" s="16"/>
      <c r="Q41" s="4" t="s">
        <v>198</v>
      </c>
      <c r="R41" s="71">
        <v>66</v>
      </c>
      <c r="S41" s="72"/>
    </row>
    <row r="42" spans="2:19" ht="17.100000000000001" customHeight="1" x14ac:dyDescent="0.25">
      <c r="B42" s="4">
        <v>13</v>
      </c>
      <c r="C42" s="4" t="s">
        <v>298</v>
      </c>
      <c r="D42" s="4">
        <v>44.54</v>
      </c>
      <c r="E42" s="4" t="s">
        <v>106</v>
      </c>
      <c r="F42" s="6">
        <v>3210</v>
      </c>
      <c r="G42" s="36"/>
      <c r="H42" s="18"/>
      <c r="J42" s="4" t="s">
        <v>187</v>
      </c>
      <c r="K42" s="4">
        <v>11.75</v>
      </c>
      <c r="L42" s="6">
        <f t="shared" si="1"/>
        <v>89.539999999999992</v>
      </c>
      <c r="M42" s="4">
        <f>M27+1</f>
        <v>74</v>
      </c>
      <c r="N42" s="4">
        <v>1.21</v>
      </c>
      <c r="O42" s="16"/>
      <c r="P42" s="16"/>
      <c r="Q42" s="73" t="s">
        <v>572</v>
      </c>
      <c r="R42" s="74"/>
      <c r="S42" s="75"/>
    </row>
    <row r="43" spans="2:19" ht="17.100000000000001" customHeight="1" x14ac:dyDescent="0.25">
      <c r="B43" s="4">
        <v>14</v>
      </c>
      <c r="C43" s="4" t="s">
        <v>298</v>
      </c>
      <c r="D43" s="4">
        <v>45.82</v>
      </c>
      <c r="E43" s="4" t="s">
        <v>107</v>
      </c>
      <c r="F43" s="6">
        <v>3025</v>
      </c>
      <c r="G43" s="36"/>
      <c r="H43" s="18"/>
      <c r="J43" s="4" t="s">
        <v>188</v>
      </c>
      <c r="K43" s="4">
        <v>11.75</v>
      </c>
      <c r="L43" s="6">
        <f t="shared" si="1"/>
        <v>116.92</v>
      </c>
      <c r="M43" s="4">
        <f t="shared" ref="M43:M49" si="2">M28+1</f>
        <v>74</v>
      </c>
      <c r="N43" s="4">
        <v>1.58</v>
      </c>
      <c r="O43" s="17"/>
      <c r="P43" s="17"/>
      <c r="Q43" s="76"/>
      <c r="R43" s="77"/>
      <c r="S43" s="78"/>
    </row>
    <row r="44" spans="2:19" ht="17.100000000000001" customHeight="1" x14ac:dyDescent="0.25">
      <c r="B44" s="4">
        <v>15</v>
      </c>
      <c r="C44" s="4" t="s">
        <v>299</v>
      </c>
      <c r="D44" s="4">
        <v>49.27</v>
      </c>
      <c r="E44" s="4" t="s">
        <v>106</v>
      </c>
      <c r="F44" s="6">
        <v>3890</v>
      </c>
      <c r="G44" s="36"/>
      <c r="H44" s="18"/>
      <c r="J44" s="4" t="s">
        <v>238</v>
      </c>
      <c r="K44" s="4">
        <v>11.75</v>
      </c>
      <c r="L44" s="6">
        <f t="shared" si="1"/>
        <v>148</v>
      </c>
      <c r="M44" s="4">
        <f t="shared" si="2"/>
        <v>74</v>
      </c>
      <c r="N44" s="12">
        <v>2</v>
      </c>
      <c r="O44" s="17"/>
      <c r="P44" s="17"/>
      <c r="Q44" s="4" t="s">
        <v>345</v>
      </c>
      <c r="R44" s="70">
        <v>93</v>
      </c>
      <c r="S44" s="70"/>
    </row>
    <row r="45" spans="2:19" ht="17.100000000000001" customHeight="1" x14ac:dyDescent="0.25">
      <c r="B45" s="4">
        <v>16</v>
      </c>
      <c r="C45" s="4" t="s">
        <v>299</v>
      </c>
      <c r="D45" s="4">
        <v>50</v>
      </c>
      <c r="E45" s="4" t="s">
        <v>107</v>
      </c>
      <c r="F45" s="6">
        <v>3200</v>
      </c>
      <c r="G45" s="36"/>
      <c r="H45" s="58"/>
      <c r="J45" s="4" t="s">
        <v>189</v>
      </c>
      <c r="K45" s="4">
        <v>11.75</v>
      </c>
      <c r="L45" s="6">
        <f t="shared" si="1"/>
        <v>182.78</v>
      </c>
      <c r="M45" s="4">
        <f t="shared" si="2"/>
        <v>74</v>
      </c>
      <c r="N45" s="4">
        <v>2.4700000000000002</v>
      </c>
      <c r="O45" s="16"/>
      <c r="P45" s="16"/>
      <c r="Q45" s="4" t="s">
        <v>346</v>
      </c>
      <c r="R45" s="70">
        <v>91</v>
      </c>
      <c r="S45" s="70"/>
    </row>
    <row r="46" spans="2:19" ht="17.100000000000001" customHeight="1" x14ac:dyDescent="0.25">
      <c r="B46" s="4">
        <v>17</v>
      </c>
      <c r="C46" s="4" t="s">
        <v>300</v>
      </c>
      <c r="D46" s="4">
        <v>61.51</v>
      </c>
      <c r="E46" s="4" t="s">
        <v>107</v>
      </c>
      <c r="F46" s="6">
        <v>3940</v>
      </c>
      <c r="G46" s="36"/>
      <c r="H46" s="58"/>
      <c r="J46" s="4" t="s">
        <v>190</v>
      </c>
      <c r="K46" s="4">
        <v>11.75</v>
      </c>
      <c r="L46" s="6">
        <f t="shared" si="1"/>
        <v>220.52</v>
      </c>
      <c r="M46" s="4">
        <f>M31+1</f>
        <v>74</v>
      </c>
      <c r="N46" s="4">
        <v>2.98</v>
      </c>
      <c r="O46" s="16"/>
      <c r="P46" s="16"/>
      <c r="Q46" s="4" t="s">
        <v>514</v>
      </c>
      <c r="R46" s="70">
        <v>91</v>
      </c>
      <c r="S46" s="70"/>
    </row>
    <row r="47" spans="2:19" ht="17.100000000000001" customHeight="1" x14ac:dyDescent="0.25">
      <c r="B47" s="4">
        <v>18</v>
      </c>
      <c r="C47" s="4" t="s">
        <v>301</v>
      </c>
      <c r="D47" s="4">
        <v>68.900000000000006</v>
      </c>
      <c r="E47" s="4" t="s">
        <v>107</v>
      </c>
      <c r="F47" s="6">
        <v>4410</v>
      </c>
      <c r="G47" s="36"/>
      <c r="H47" s="58"/>
      <c r="J47" s="4" t="s">
        <v>233</v>
      </c>
      <c r="K47" s="4">
        <v>11.75</v>
      </c>
      <c r="L47" s="6">
        <f t="shared" si="1"/>
        <v>284.90000000000003</v>
      </c>
      <c r="M47" s="4">
        <f t="shared" si="2"/>
        <v>74</v>
      </c>
      <c r="N47" s="4">
        <v>3.85</v>
      </c>
      <c r="O47" s="16"/>
      <c r="P47" s="16"/>
      <c r="Q47" s="4" t="s">
        <v>347</v>
      </c>
      <c r="R47" s="70">
        <v>91</v>
      </c>
      <c r="S47" s="70"/>
    </row>
    <row r="48" spans="2:19" ht="17.100000000000001" customHeight="1" x14ac:dyDescent="0.25">
      <c r="B48" s="4">
        <v>19</v>
      </c>
      <c r="C48" s="4" t="s">
        <v>417</v>
      </c>
      <c r="D48" s="4">
        <v>70.5</v>
      </c>
      <c r="E48" s="4" t="s">
        <v>107</v>
      </c>
      <c r="F48" s="6">
        <v>4520</v>
      </c>
      <c r="G48" s="36"/>
      <c r="H48" s="58"/>
      <c r="J48" s="4" t="s">
        <v>226</v>
      </c>
      <c r="K48" s="4">
        <v>11.75</v>
      </c>
      <c r="L48" s="6">
        <f t="shared" si="1"/>
        <v>357.42</v>
      </c>
      <c r="M48" s="4">
        <f t="shared" si="2"/>
        <v>74</v>
      </c>
      <c r="N48" s="4">
        <v>4.83</v>
      </c>
      <c r="O48" s="16"/>
      <c r="P48" s="16"/>
      <c r="Q48" s="4" t="s">
        <v>515</v>
      </c>
      <c r="R48" s="70">
        <v>91</v>
      </c>
      <c r="S48" s="70"/>
    </row>
    <row r="49" spans="2:19" ht="17.100000000000001" customHeight="1" x14ac:dyDescent="0.25">
      <c r="B49" s="4">
        <v>20</v>
      </c>
      <c r="C49" s="4" t="s">
        <v>302</v>
      </c>
      <c r="D49" s="12">
        <v>74.12</v>
      </c>
      <c r="E49" s="4" t="s">
        <v>107</v>
      </c>
      <c r="F49" s="6">
        <v>5115</v>
      </c>
      <c r="G49" s="36"/>
      <c r="H49" s="58"/>
      <c r="J49" s="4" t="s">
        <v>261</v>
      </c>
      <c r="K49" s="4">
        <v>11.75</v>
      </c>
      <c r="L49" s="6">
        <f t="shared" si="1"/>
        <v>466.94</v>
      </c>
      <c r="M49" s="4">
        <f t="shared" si="2"/>
        <v>74</v>
      </c>
      <c r="N49" s="12">
        <v>6.31</v>
      </c>
      <c r="O49" s="16"/>
      <c r="P49" s="16"/>
      <c r="Q49" s="4" t="s">
        <v>348</v>
      </c>
      <c r="R49" s="70">
        <v>91</v>
      </c>
      <c r="S49" s="70"/>
    </row>
    <row r="50" spans="2:19" ht="17.100000000000001" customHeight="1" x14ac:dyDescent="0.25">
      <c r="B50" s="4">
        <v>21</v>
      </c>
      <c r="C50" s="4" t="s">
        <v>303</v>
      </c>
      <c r="D50" s="12">
        <v>95</v>
      </c>
      <c r="E50" s="4" t="s">
        <v>107</v>
      </c>
      <c r="F50" s="6">
        <v>6080</v>
      </c>
      <c r="G50" s="36"/>
      <c r="H50" s="58"/>
      <c r="J50" s="103" t="s">
        <v>451</v>
      </c>
      <c r="K50" s="103"/>
      <c r="L50" s="103"/>
      <c r="M50" s="103"/>
      <c r="N50" s="103"/>
      <c r="O50" s="16"/>
      <c r="P50" s="16"/>
      <c r="Q50" s="4" t="s">
        <v>380</v>
      </c>
      <c r="R50" s="70">
        <v>91</v>
      </c>
      <c r="S50" s="70"/>
    </row>
    <row r="51" spans="2:19" ht="15.75" customHeight="1" x14ac:dyDescent="0.25">
      <c r="B51" s="4">
        <v>22</v>
      </c>
      <c r="C51" s="4" t="s">
        <v>304</v>
      </c>
      <c r="D51" s="12">
        <f>34680/356</f>
        <v>97.415730337078656</v>
      </c>
      <c r="E51" s="4" t="s">
        <v>107</v>
      </c>
      <c r="F51" s="6">
        <v>6235</v>
      </c>
      <c r="G51" s="36"/>
      <c r="H51" s="58"/>
      <c r="J51" s="103"/>
      <c r="K51" s="103"/>
      <c r="L51" s="103"/>
      <c r="M51" s="103"/>
      <c r="N51" s="103"/>
      <c r="O51" s="17"/>
      <c r="P51" s="17"/>
      <c r="Q51" s="4" t="s">
        <v>379</v>
      </c>
      <c r="R51" s="70">
        <v>91</v>
      </c>
      <c r="S51" s="70"/>
    </row>
    <row r="52" spans="2:19" ht="17.100000000000001" customHeight="1" x14ac:dyDescent="0.25">
      <c r="B52" s="23"/>
      <c r="C52" s="23"/>
      <c r="D52" s="23"/>
      <c r="E52" s="23"/>
      <c r="F52" s="4"/>
      <c r="G52" s="36"/>
      <c r="H52" s="7"/>
      <c r="I52" s="21"/>
      <c r="J52" s="105" t="s">
        <v>109</v>
      </c>
      <c r="K52" s="105"/>
      <c r="L52" s="105"/>
      <c r="M52" s="105"/>
      <c r="N52" s="106" t="s">
        <v>452</v>
      </c>
      <c r="O52" s="17"/>
      <c r="P52" s="17"/>
      <c r="Q52" s="4" t="s">
        <v>516</v>
      </c>
      <c r="R52" s="70">
        <v>91</v>
      </c>
      <c r="S52" s="70"/>
    </row>
    <row r="53" spans="2:19" ht="17.100000000000001" customHeight="1" x14ac:dyDescent="0.25">
      <c r="B53" s="34">
        <v>1</v>
      </c>
      <c r="C53" s="34" t="s">
        <v>215</v>
      </c>
      <c r="D53" s="34" t="s">
        <v>108</v>
      </c>
      <c r="E53" s="4" t="s">
        <v>106</v>
      </c>
      <c r="F53" s="4">
        <v>700</v>
      </c>
      <c r="G53" s="107" t="s">
        <v>143</v>
      </c>
      <c r="H53" s="22"/>
      <c r="I53" s="21"/>
      <c r="J53" s="105"/>
      <c r="K53" s="105"/>
      <c r="L53" s="105"/>
      <c r="M53" s="105"/>
      <c r="N53" s="106"/>
      <c r="O53" s="17"/>
      <c r="P53" s="17"/>
      <c r="Q53" s="4" t="s">
        <v>517</v>
      </c>
      <c r="R53" s="70">
        <v>91</v>
      </c>
      <c r="S53" s="70"/>
    </row>
    <row r="54" spans="2:19" ht="17.100000000000001" customHeight="1" x14ac:dyDescent="0.25">
      <c r="B54" s="4">
        <v>2</v>
      </c>
      <c r="C54" s="34" t="s">
        <v>216</v>
      </c>
      <c r="D54" s="4" t="s">
        <v>108</v>
      </c>
      <c r="E54" s="4" t="s">
        <v>106</v>
      </c>
      <c r="F54" s="4">
        <v>970</v>
      </c>
      <c r="G54" s="107"/>
      <c r="H54" s="22"/>
      <c r="I54" s="21"/>
      <c r="J54" s="68" t="s">
        <v>453</v>
      </c>
      <c r="K54" s="68"/>
      <c r="L54" s="68"/>
      <c r="M54" s="68"/>
      <c r="N54" s="50">
        <v>610</v>
      </c>
      <c r="O54" s="17"/>
      <c r="P54" s="17"/>
      <c r="Q54" s="4" t="s">
        <v>518</v>
      </c>
      <c r="R54" s="70">
        <v>92</v>
      </c>
      <c r="S54" s="70"/>
    </row>
    <row r="55" spans="2:19" ht="17.100000000000001" customHeight="1" x14ac:dyDescent="0.25">
      <c r="B55" s="53">
        <v>3</v>
      </c>
      <c r="C55" s="24" t="s">
        <v>463</v>
      </c>
      <c r="D55" s="24">
        <v>74</v>
      </c>
      <c r="E55" s="24" t="s">
        <v>107</v>
      </c>
      <c r="F55" s="54">
        <f>D55*G55</f>
        <v>6660</v>
      </c>
      <c r="G55" s="24">
        <v>90</v>
      </c>
      <c r="H55" s="22"/>
      <c r="I55" s="21"/>
      <c r="J55" s="68" t="s">
        <v>500</v>
      </c>
      <c r="K55" s="68"/>
      <c r="L55" s="68"/>
      <c r="M55" s="68"/>
      <c r="N55" s="50">
        <v>690</v>
      </c>
      <c r="O55" s="17"/>
      <c r="P55" s="17"/>
      <c r="Q55" s="74" t="s">
        <v>571</v>
      </c>
      <c r="R55" s="74"/>
      <c r="S55" s="75"/>
    </row>
    <row r="56" spans="2:19" ht="17.100000000000001" customHeight="1" x14ac:dyDescent="0.25">
      <c r="B56" s="53">
        <v>4</v>
      </c>
      <c r="C56" s="24" t="s">
        <v>464</v>
      </c>
      <c r="D56" s="24">
        <v>290</v>
      </c>
      <c r="E56" s="24" t="s">
        <v>107</v>
      </c>
      <c r="F56" s="24">
        <f t="shared" ref="F56:F58" si="3">D56*G56</f>
        <v>26100</v>
      </c>
      <c r="G56" s="24">
        <v>90</v>
      </c>
      <c r="H56" s="22"/>
      <c r="I56" s="21"/>
      <c r="J56" s="68" t="s">
        <v>499</v>
      </c>
      <c r="K56" s="68"/>
      <c r="L56" s="68"/>
      <c r="M56" s="68"/>
      <c r="N56" s="50">
        <v>750</v>
      </c>
      <c r="O56" s="17"/>
      <c r="P56" s="17"/>
      <c r="Q56" s="77"/>
      <c r="R56" s="77"/>
      <c r="S56" s="78"/>
    </row>
    <row r="57" spans="2:19" ht="17.100000000000001" customHeight="1" x14ac:dyDescent="0.25">
      <c r="B57" s="53">
        <v>5</v>
      </c>
      <c r="C57" s="24" t="s">
        <v>465</v>
      </c>
      <c r="D57" s="24">
        <v>360</v>
      </c>
      <c r="E57" s="24" t="s">
        <v>107</v>
      </c>
      <c r="F57" s="24">
        <f t="shared" si="3"/>
        <v>32400</v>
      </c>
      <c r="G57" s="24">
        <v>90</v>
      </c>
      <c r="H57" s="22"/>
      <c r="I57" s="21"/>
      <c r="J57" s="68" t="s">
        <v>498</v>
      </c>
      <c r="K57" s="68"/>
      <c r="L57" s="68"/>
      <c r="M57" s="68"/>
      <c r="N57" s="50">
        <v>1010</v>
      </c>
      <c r="O57" s="17"/>
      <c r="P57" s="17"/>
      <c r="Q57" s="66" t="s">
        <v>109</v>
      </c>
      <c r="R57" s="70" t="s">
        <v>533</v>
      </c>
      <c r="S57" s="70"/>
    </row>
    <row r="58" spans="2:19" ht="17.100000000000001" customHeight="1" x14ac:dyDescent="0.25">
      <c r="B58" s="53">
        <v>6</v>
      </c>
      <c r="C58" s="24" t="s">
        <v>484</v>
      </c>
      <c r="D58" s="24">
        <v>440</v>
      </c>
      <c r="E58" s="24" t="s">
        <v>107</v>
      </c>
      <c r="F58" s="24">
        <f t="shared" si="3"/>
        <v>39600</v>
      </c>
      <c r="G58" s="24">
        <v>90</v>
      </c>
      <c r="H58" s="22"/>
      <c r="I58" s="21"/>
      <c r="J58" s="68" t="s">
        <v>497</v>
      </c>
      <c r="K58" s="68"/>
      <c r="L58" s="68"/>
      <c r="M58" s="68"/>
      <c r="N58" s="50">
        <v>1290</v>
      </c>
      <c r="O58" s="17"/>
      <c r="P58" s="17"/>
      <c r="Q58" s="67"/>
      <c r="R58" s="70"/>
      <c r="S58" s="70"/>
    </row>
    <row r="59" spans="2:19" ht="17.100000000000001" customHeight="1" x14ac:dyDescent="0.25">
      <c r="B59" s="25">
        <v>1</v>
      </c>
      <c r="C59" s="25" t="s">
        <v>406</v>
      </c>
      <c r="D59" s="26">
        <v>35.299999999999997</v>
      </c>
      <c r="E59" s="25" t="s">
        <v>405</v>
      </c>
      <c r="F59" s="25">
        <v>3240</v>
      </c>
      <c r="G59" s="25">
        <v>93</v>
      </c>
      <c r="H59" s="17"/>
      <c r="I59" s="21"/>
      <c r="J59" s="68" t="s">
        <v>496</v>
      </c>
      <c r="K59" s="68"/>
      <c r="L59" s="68"/>
      <c r="M59" s="68"/>
      <c r="N59" s="50">
        <v>1480</v>
      </c>
      <c r="O59" s="17"/>
      <c r="P59" s="17"/>
      <c r="Q59" s="4" t="s">
        <v>534</v>
      </c>
      <c r="R59" s="70">
        <v>76</v>
      </c>
      <c r="S59" s="70"/>
    </row>
    <row r="60" spans="2:19" ht="17.100000000000001" customHeight="1" x14ac:dyDescent="0.25">
      <c r="B60" s="25">
        <v>2</v>
      </c>
      <c r="C60" s="25" t="s">
        <v>485</v>
      </c>
      <c r="D60" s="26">
        <v>46.27</v>
      </c>
      <c r="E60" s="25" t="s">
        <v>405</v>
      </c>
      <c r="F60" s="25">
        <v>4300</v>
      </c>
      <c r="G60" s="25">
        <v>93</v>
      </c>
      <c r="H60" s="22"/>
      <c r="I60" s="21"/>
      <c r="J60" s="68" t="s">
        <v>495</v>
      </c>
      <c r="K60" s="68"/>
      <c r="L60" s="68"/>
      <c r="M60" s="68"/>
      <c r="N60" s="50">
        <v>1810</v>
      </c>
      <c r="O60" s="17"/>
      <c r="P60" s="17"/>
      <c r="Q60" s="4" t="s">
        <v>535</v>
      </c>
      <c r="R60" s="70">
        <v>74</v>
      </c>
      <c r="S60" s="70"/>
    </row>
    <row r="61" spans="2:19" ht="17.100000000000001" customHeight="1" x14ac:dyDescent="0.25">
      <c r="B61" s="25">
        <v>3</v>
      </c>
      <c r="C61" s="25" t="s">
        <v>470</v>
      </c>
      <c r="D61" s="26">
        <v>47.9</v>
      </c>
      <c r="E61" s="25" t="s">
        <v>405</v>
      </c>
      <c r="F61" s="25">
        <v>4600</v>
      </c>
      <c r="G61" s="25">
        <v>93</v>
      </c>
      <c r="H61" s="22"/>
      <c r="I61" s="21"/>
      <c r="J61" s="104" t="s">
        <v>457</v>
      </c>
      <c r="K61" s="104"/>
      <c r="L61" s="104"/>
      <c r="M61" s="104"/>
      <c r="N61" s="51">
        <v>730</v>
      </c>
      <c r="Q61" s="4" t="s">
        <v>536</v>
      </c>
      <c r="R61" s="70">
        <v>74</v>
      </c>
      <c r="S61" s="70"/>
    </row>
    <row r="62" spans="2:19" ht="17.100000000000001" customHeight="1" x14ac:dyDescent="0.25">
      <c r="B62" s="27"/>
      <c r="C62" s="27"/>
      <c r="D62" s="27"/>
      <c r="E62" s="27"/>
      <c r="F62" s="27"/>
      <c r="G62" s="17"/>
      <c r="I62" s="21"/>
      <c r="J62" s="69" t="s">
        <v>501</v>
      </c>
      <c r="K62" s="69"/>
      <c r="L62" s="69"/>
      <c r="M62" s="69"/>
      <c r="N62" s="52">
        <v>680</v>
      </c>
      <c r="Q62" s="4" t="s">
        <v>537</v>
      </c>
      <c r="R62" s="70">
        <v>74</v>
      </c>
      <c r="S62" s="70"/>
    </row>
    <row r="63" spans="2:19" ht="17.100000000000001" customHeight="1" x14ac:dyDescent="0.25">
      <c r="B63" s="4">
        <v>1</v>
      </c>
      <c r="C63" s="28" t="s">
        <v>305</v>
      </c>
      <c r="D63" s="28">
        <v>300</v>
      </c>
      <c r="E63" s="4" t="s">
        <v>107</v>
      </c>
      <c r="F63" s="4">
        <f t="shared" ref="F63:F76" si="4">D63*G63</f>
        <v>19500</v>
      </c>
      <c r="G63" s="29">
        <v>65</v>
      </c>
      <c r="I63" s="21"/>
      <c r="J63" s="69" t="s">
        <v>541</v>
      </c>
      <c r="K63" s="69"/>
      <c r="L63" s="69"/>
      <c r="M63" s="69"/>
      <c r="N63" s="52">
        <v>970</v>
      </c>
      <c r="Q63" s="114" t="s">
        <v>549</v>
      </c>
      <c r="R63" s="115">
        <v>155</v>
      </c>
      <c r="S63" s="115"/>
    </row>
    <row r="64" spans="2:19" ht="17.100000000000001" customHeight="1" x14ac:dyDescent="0.25">
      <c r="B64" s="4">
        <v>2</v>
      </c>
      <c r="C64" s="28" t="s">
        <v>306</v>
      </c>
      <c r="D64" s="4">
        <v>368</v>
      </c>
      <c r="E64" s="4" t="s">
        <v>107</v>
      </c>
      <c r="F64" s="4">
        <f t="shared" si="4"/>
        <v>23920</v>
      </c>
      <c r="G64" s="29">
        <v>65</v>
      </c>
      <c r="I64" s="21"/>
      <c r="J64" s="68" t="s">
        <v>525</v>
      </c>
      <c r="K64" s="68"/>
      <c r="L64" s="68"/>
      <c r="M64" s="68"/>
      <c r="N64" s="50">
        <v>2950</v>
      </c>
      <c r="Q64" s="114"/>
      <c r="R64" s="115"/>
      <c r="S64" s="115"/>
    </row>
    <row r="65" spans="2:20" ht="17.100000000000001" customHeight="1" x14ac:dyDescent="0.25">
      <c r="B65" s="4">
        <v>3</v>
      </c>
      <c r="C65" s="28" t="s">
        <v>307</v>
      </c>
      <c r="D65" s="4">
        <v>436</v>
      </c>
      <c r="E65" s="4" t="s">
        <v>107</v>
      </c>
      <c r="F65" s="4">
        <f t="shared" si="4"/>
        <v>28340</v>
      </c>
      <c r="G65" s="29">
        <v>65</v>
      </c>
      <c r="I65" s="21"/>
      <c r="J65" s="68" t="s">
        <v>526</v>
      </c>
      <c r="K65" s="68"/>
      <c r="L65" s="68"/>
      <c r="M65" s="68"/>
      <c r="N65" s="50">
        <v>2800</v>
      </c>
      <c r="Q65" s="108" t="s">
        <v>552</v>
      </c>
      <c r="R65" s="109"/>
      <c r="S65" s="110"/>
    </row>
    <row r="66" spans="2:20" ht="17.100000000000001" customHeight="1" x14ac:dyDescent="0.25">
      <c r="B66" s="4">
        <v>4</v>
      </c>
      <c r="C66" s="28" t="s">
        <v>308</v>
      </c>
      <c r="D66" s="4">
        <v>573</v>
      </c>
      <c r="E66" s="4" t="s">
        <v>107</v>
      </c>
      <c r="F66" s="4">
        <f t="shared" si="4"/>
        <v>37245</v>
      </c>
      <c r="G66" s="29">
        <v>65</v>
      </c>
      <c r="I66" s="21"/>
      <c r="J66" s="68" t="s">
        <v>527</v>
      </c>
      <c r="K66" s="68"/>
      <c r="L66" s="68"/>
      <c r="M66" s="68"/>
      <c r="N66" s="50">
        <v>1550</v>
      </c>
      <c r="Q66" s="111"/>
      <c r="R66" s="112"/>
      <c r="S66" s="113"/>
    </row>
    <row r="67" spans="2:20" ht="17.100000000000001" customHeight="1" x14ac:dyDescent="0.25">
      <c r="B67" s="4">
        <v>5</v>
      </c>
      <c r="C67" s="28" t="s">
        <v>309</v>
      </c>
      <c r="D67" s="6">
        <v>715</v>
      </c>
      <c r="E67" s="4" t="s">
        <v>107</v>
      </c>
      <c r="F67" s="4">
        <f t="shared" si="4"/>
        <v>46475</v>
      </c>
      <c r="G67" s="29">
        <v>65</v>
      </c>
      <c r="I67" s="21"/>
      <c r="J67" s="68" t="s">
        <v>528</v>
      </c>
      <c r="K67" s="68"/>
      <c r="L67" s="68"/>
      <c r="M67" s="68"/>
      <c r="N67" s="50">
        <v>2050</v>
      </c>
      <c r="Q67" s="66" t="s">
        <v>109</v>
      </c>
      <c r="R67" s="23" t="s">
        <v>111</v>
      </c>
      <c r="S67" s="66" t="s">
        <v>323</v>
      </c>
    </row>
    <row r="68" spans="2:20" ht="17.100000000000001" customHeight="1" x14ac:dyDescent="0.25">
      <c r="B68" s="4">
        <v>6</v>
      </c>
      <c r="C68" s="28" t="s">
        <v>310</v>
      </c>
      <c r="D68" s="6">
        <v>850</v>
      </c>
      <c r="E68" s="4" t="s">
        <v>107</v>
      </c>
      <c r="F68" s="4">
        <f t="shared" si="4"/>
        <v>55250</v>
      </c>
      <c r="G68" s="29">
        <v>65</v>
      </c>
      <c r="J68" s="68" t="s">
        <v>529</v>
      </c>
      <c r="K68" s="68"/>
      <c r="L68" s="68"/>
      <c r="M68" s="68"/>
      <c r="N68" s="50">
        <v>2390</v>
      </c>
      <c r="Q68" s="67"/>
      <c r="R68" s="56" t="s">
        <v>206</v>
      </c>
      <c r="S68" s="67"/>
    </row>
    <row r="69" spans="2:20" ht="17.100000000000001" customHeight="1" x14ac:dyDescent="0.25">
      <c r="B69" s="4">
        <v>7</v>
      </c>
      <c r="C69" s="28" t="s">
        <v>311</v>
      </c>
      <c r="D69" s="4">
        <v>1014</v>
      </c>
      <c r="E69" s="4" t="s">
        <v>107</v>
      </c>
      <c r="F69" s="4">
        <f t="shared" si="4"/>
        <v>67938</v>
      </c>
      <c r="G69" s="29">
        <v>67</v>
      </c>
      <c r="J69" s="68" t="s">
        <v>530</v>
      </c>
      <c r="K69" s="68"/>
      <c r="L69" s="68"/>
      <c r="M69" s="68"/>
      <c r="N69" s="50">
        <v>2570</v>
      </c>
      <c r="Q69" s="56" t="s">
        <v>364</v>
      </c>
      <c r="R69" s="56">
        <f>M27+1</f>
        <v>74</v>
      </c>
      <c r="S69" s="56">
        <v>0.18</v>
      </c>
    </row>
    <row r="70" spans="2:20" ht="17.100000000000001" customHeight="1" x14ac:dyDescent="0.25">
      <c r="B70" s="4">
        <v>8</v>
      </c>
      <c r="C70" s="28" t="s">
        <v>312</v>
      </c>
      <c r="D70" s="4">
        <v>1157</v>
      </c>
      <c r="E70" s="4" t="s">
        <v>107</v>
      </c>
      <c r="F70" s="4">
        <f t="shared" si="4"/>
        <v>77519</v>
      </c>
      <c r="G70" s="29">
        <v>67</v>
      </c>
      <c r="J70" s="68" t="s">
        <v>531</v>
      </c>
      <c r="K70" s="68"/>
      <c r="L70" s="68"/>
      <c r="M70" s="68"/>
      <c r="N70" s="50">
        <v>2900</v>
      </c>
      <c r="Q70" s="4" t="s">
        <v>316</v>
      </c>
      <c r="R70" s="56">
        <f>M27</f>
        <v>73</v>
      </c>
      <c r="S70" s="56">
        <v>0.26</v>
      </c>
    </row>
    <row r="71" spans="2:20" ht="17.100000000000001" customHeight="1" x14ac:dyDescent="0.25">
      <c r="B71" s="4">
        <v>9</v>
      </c>
      <c r="C71" s="28" t="s">
        <v>335</v>
      </c>
      <c r="D71" s="4">
        <v>1290</v>
      </c>
      <c r="E71" s="4" t="s">
        <v>107</v>
      </c>
      <c r="F71" s="4">
        <f t="shared" si="4"/>
        <v>98040</v>
      </c>
      <c r="G71" s="29">
        <v>76</v>
      </c>
      <c r="J71" s="68" t="s">
        <v>542</v>
      </c>
      <c r="K71" s="68"/>
      <c r="L71" s="68"/>
      <c r="M71" s="68"/>
      <c r="N71" s="50">
        <v>1150</v>
      </c>
      <c r="Q71" s="4" t="s">
        <v>163</v>
      </c>
      <c r="R71" s="56">
        <f>M27</f>
        <v>73</v>
      </c>
      <c r="S71" s="4">
        <v>0.26</v>
      </c>
      <c r="T71" s="17"/>
    </row>
    <row r="72" spans="2:20" ht="17.100000000000001" customHeight="1" x14ac:dyDescent="0.25">
      <c r="B72" s="4">
        <v>10</v>
      </c>
      <c r="C72" s="28" t="s">
        <v>352</v>
      </c>
      <c r="D72" s="4">
        <v>1440</v>
      </c>
      <c r="E72" s="4" t="s">
        <v>107</v>
      </c>
      <c r="F72" s="4">
        <f t="shared" si="4"/>
        <v>109440</v>
      </c>
      <c r="G72" s="29">
        <v>76</v>
      </c>
      <c r="J72" s="68" t="s">
        <v>543</v>
      </c>
      <c r="K72" s="68"/>
      <c r="L72" s="68"/>
      <c r="M72" s="68"/>
      <c r="N72" s="50">
        <v>1450</v>
      </c>
      <c r="Q72" s="4" t="s">
        <v>191</v>
      </c>
      <c r="R72" s="56">
        <f>M27</f>
        <v>73</v>
      </c>
      <c r="S72" s="4">
        <v>0.32</v>
      </c>
    </row>
    <row r="73" spans="2:20" ht="17.100000000000001" customHeight="1" x14ac:dyDescent="0.25">
      <c r="B73" s="4">
        <v>11</v>
      </c>
      <c r="C73" s="28" t="s">
        <v>363</v>
      </c>
      <c r="D73" s="4">
        <v>1570</v>
      </c>
      <c r="E73" s="4" t="s">
        <v>107</v>
      </c>
      <c r="F73" s="4">
        <f t="shared" si="4"/>
        <v>136590</v>
      </c>
      <c r="G73" s="29">
        <v>87</v>
      </c>
      <c r="J73" s="68" t="s">
        <v>546</v>
      </c>
      <c r="K73" s="68"/>
      <c r="L73" s="68"/>
      <c r="M73" s="68"/>
      <c r="N73" s="50">
        <v>1850</v>
      </c>
    </row>
    <row r="74" spans="2:20" ht="15" customHeight="1" x14ac:dyDescent="0.25">
      <c r="B74" s="4">
        <v>12</v>
      </c>
      <c r="C74" s="28" t="s">
        <v>313</v>
      </c>
      <c r="D74" s="4">
        <v>1805</v>
      </c>
      <c r="E74" s="4" t="s">
        <v>107</v>
      </c>
      <c r="F74" s="4">
        <f t="shared" si="4"/>
        <v>157035</v>
      </c>
      <c r="G74" s="29">
        <v>87</v>
      </c>
      <c r="J74" s="68" t="s">
        <v>547</v>
      </c>
      <c r="K74" s="68"/>
      <c r="L74" s="68"/>
      <c r="M74" s="68"/>
      <c r="N74" s="50">
        <v>2150</v>
      </c>
    </row>
    <row r="75" spans="2:20" ht="15" customHeight="1" x14ac:dyDescent="0.25">
      <c r="B75" s="4">
        <v>13</v>
      </c>
      <c r="C75" s="28" t="s">
        <v>360</v>
      </c>
      <c r="D75" s="4">
        <v>2160</v>
      </c>
      <c r="E75" s="4" t="s">
        <v>107</v>
      </c>
      <c r="F75" s="4">
        <f t="shared" si="4"/>
        <v>187920</v>
      </c>
      <c r="G75" s="29">
        <v>87</v>
      </c>
      <c r="J75" s="68" t="s">
        <v>544</v>
      </c>
      <c r="K75" s="68"/>
      <c r="L75" s="68"/>
      <c r="M75" s="68"/>
      <c r="N75" s="50">
        <v>2550</v>
      </c>
    </row>
    <row r="76" spans="2:20" ht="15" customHeight="1" x14ac:dyDescent="0.25">
      <c r="B76" s="4">
        <v>14</v>
      </c>
      <c r="C76" s="28" t="s">
        <v>357</v>
      </c>
      <c r="D76" s="4">
        <v>2915</v>
      </c>
      <c r="E76" s="4" t="s">
        <v>107</v>
      </c>
      <c r="F76" s="4">
        <f t="shared" si="4"/>
        <v>253605</v>
      </c>
      <c r="G76" s="29">
        <v>87</v>
      </c>
    </row>
    <row r="77" spans="2:20" ht="15" customHeight="1" x14ac:dyDescent="0.25">
      <c r="B77" s="30"/>
      <c r="C77" s="31"/>
      <c r="D77" s="32"/>
      <c r="E77" s="32"/>
      <c r="F77" s="32"/>
      <c r="G77" s="32"/>
    </row>
    <row r="78" spans="2:20" ht="15" customHeight="1" x14ac:dyDescent="0.25"/>
    <row r="79" spans="2:20" ht="15" customHeight="1" x14ac:dyDescent="0.25"/>
    <row r="80" spans="2:20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>
      <c r="F92" s="1" t="s">
        <v>351</v>
      </c>
    </row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105" spans="18:18" x14ac:dyDescent="0.25">
      <c r="R105" s="1">
        <v>1</v>
      </c>
    </row>
  </sheetData>
  <mergeCells count="94">
    <mergeCell ref="G53:G54"/>
    <mergeCell ref="J17:N18"/>
    <mergeCell ref="Q65:S66"/>
    <mergeCell ref="Q63:Q64"/>
    <mergeCell ref="Q24:S25"/>
    <mergeCell ref="R63:S64"/>
    <mergeCell ref="J36:N37"/>
    <mergeCell ref="J38:J39"/>
    <mergeCell ref="K38:K39"/>
    <mergeCell ref="N38:N39"/>
    <mergeCell ref="R44:S44"/>
    <mergeCell ref="R34:S34"/>
    <mergeCell ref="R32:S32"/>
    <mergeCell ref="R33:S33"/>
    <mergeCell ref="R35:S35"/>
    <mergeCell ref="R37:S37"/>
    <mergeCell ref="J73:M73"/>
    <mergeCell ref="J74:M74"/>
    <mergeCell ref="J71:M71"/>
    <mergeCell ref="J72:M72"/>
    <mergeCell ref="J75:M75"/>
    <mergeCell ref="R53:S53"/>
    <mergeCell ref="R54:S54"/>
    <mergeCell ref="Q55:S56"/>
    <mergeCell ref="R62:S62"/>
    <mergeCell ref="R57:S58"/>
    <mergeCell ref="R59:S59"/>
    <mergeCell ref="R60:S60"/>
    <mergeCell ref="R61:S61"/>
    <mergeCell ref="J50:N51"/>
    <mergeCell ref="J60:M60"/>
    <mergeCell ref="J61:M61"/>
    <mergeCell ref="J62:M62"/>
    <mergeCell ref="J54:M54"/>
    <mergeCell ref="J55:M55"/>
    <mergeCell ref="J56:M56"/>
    <mergeCell ref="J57:M57"/>
    <mergeCell ref="J52:M53"/>
    <mergeCell ref="N52:N53"/>
    <mergeCell ref="J58:M58"/>
    <mergeCell ref="J59:M59"/>
    <mergeCell ref="H3:H4"/>
    <mergeCell ref="G3:G4"/>
    <mergeCell ref="J1:S3"/>
    <mergeCell ref="J7:N8"/>
    <mergeCell ref="Q7:S8"/>
    <mergeCell ref="J4:P6"/>
    <mergeCell ref="B1:F2"/>
    <mergeCell ref="B3:B4"/>
    <mergeCell ref="C3:C4"/>
    <mergeCell ref="D3:D4"/>
    <mergeCell ref="E3:E4"/>
    <mergeCell ref="F3:F4"/>
    <mergeCell ref="Q9:S10"/>
    <mergeCell ref="R30:S30"/>
    <mergeCell ref="J9:N10"/>
    <mergeCell ref="R27:S27"/>
    <mergeCell ref="J13:N14"/>
    <mergeCell ref="J15:N16"/>
    <mergeCell ref="J19:N20"/>
    <mergeCell ref="J21:J22"/>
    <mergeCell ref="K21:K22"/>
    <mergeCell ref="N21:N22"/>
    <mergeCell ref="J11:N12"/>
    <mergeCell ref="Q11:S12"/>
    <mergeCell ref="R29:S29"/>
    <mergeCell ref="R28:S28"/>
    <mergeCell ref="R26:S26"/>
    <mergeCell ref="R39:S39"/>
    <mergeCell ref="R38:S38"/>
    <mergeCell ref="R31:S31"/>
    <mergeCell ref="R36:S36"/>
    <mergeCell ref="R45:S45"/>
    <mergeCell ref="R40:S40"/>
    <mergeCell ref="R41:S41"/>
    <mergeCell ref="Q42:S43"/>
    <mergeCell ref="R49:S49"/>
    <mergeCell ref="R47:S47"/>
    <mergeCell ref="R46:S46"/>
    <mergeCell ref="R48:S48"/>
    <mergeCell ref="R52:S52"/>
    <mergeCell ref="R51:S51"/>
    <mergeCell ref="R50:S50"/>
    <mergeCell ref="Q57:Q58"/>
    <mergeCell ref="J66:M66"/>
    <mergeCell ref="Q67:Q68"/>
    <mergeCell ref="J67:M67"/>
    <mergeCell ref="J64:M64"/>
    <mergeCell ref="J65:M65"/>
    <mergeCell ref="S67:S68"/>
    <mergeCell ref="J68:M68"/>
    <mergeCell ref="J69:M69"/>
    <mergeCell ref="J70:M70"/>
    <mergeCell ref="J63:M63"/>
  </mergeCells>
  <phoneticPr fontId="3" type="noConversion"/>
  <hyperlinks>
    <hyperlink ref="J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09"/>
  <sheetViews>
    <sheetView zoomScale="85" zoomScaleNormal="85" zoomScaleSheetLayoutView="100" workbookViewId="0">
      <selection activeCell="S1" sqref="A1:S106"/>
    </sheetView>
  </sheetViews>
  <sheetFormatPr defaultColWidth="9.140625" defaultRowHeight="10.15" customHeight="1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33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16" t="s">
        <v>430</v>
      </c>
      <c r="B1" s="117"/>
      <c r="C1" s="118"/>
      <c r="E1" s="35"/>
      <c r="F1" s="116" t="s">
        <v>431</v>
      </c>
      <c r="G1" s="117"/>
      <c r="H1" s="118"/>
      <c r="K1" s="116" t="s">
        <v>432</v>
      </c>
      <c r="L1" s="117"/>
      <c r="M1" s="118"/>
      <c r="N1" s="36"/>
      <c r="P1" s="144" t="s">
        <v>553</v>
      </c>
      <c r="Q1" s="145"/>
      <c r="R1" s="146"/>
      <c r="S1" s="21"/>
    </row>
    <row r="2" spans="1:19" ht="10.15" customHeight="1" x14ac:dyDescent="0.25">
      <c r="A2" s="37" t="s">
        <v>0</v>
      </c>
      <c r="B2" s="38" t="s">
        <v>1</v>
      </c>
      <c r="C2" s="59" t="s">
        <v>324</v>
      </c>
      <c r="F2" s="37" t="s">
        <v>0</v>
      </c>
      <c r="G2" s="38" t="s">
        <v>1</v>
      </c>
      <c r="H2" s="59" t="s">
        <v>324</v>
      </c>
      <c r="K2" s="37" t="s">
        <v>0</v>
      </c>
      <c r="L2" s="38" t="s">
        <v>1</v>
      </c>
      <c r="M2" s="59" t="s">
        <v>324</v>
      </c>
      <c r="N2" s="36"/>
      <c r="P2" s="37" t="s">
        <v>0</v>
      </c>
      <c r="Q2" s="37" t="s">
        <v>1</v>
      </c>
      <c r="R2" s="42" t="s">
        <v>257</v>
      </c>
      <c r="S2" s="21"/>
    </row>
    <row r="3" spans="1:19" ht="10.15" customHeight="1" x14ac:dyDescent="0.25">
      <c r="A3" s="38">
        <v>1</v>
      </c>
      <c r="B3" s="38" t="s">
        <v>446</v>
      </c>
      <c r="C3" s="38">
        <v>37</v>
      </c>
      <c r="D3" s="49"/>
      <c r="F3" s="38">
        <v>1</v>
      </c>
      <c r="G3" s="38" t="s">
        <v>63</v>
      </c>
      <c r="H3" s="38">
        <v>30</v>
      </c>
      <c r="I3" s="21"/>
      <c r="K3" s="37">
        <v>1</v>
      </c>
      <c r="L3" s="38" t="s">
        <v>469</v>
      </c>
      <c r="M3" s="38">
        <v>56</v>
      </c>
      <c r="N3" s="49"/>
      <c r="P3" s="37">
        <v>1</v>
      </c>
      <c r="Q3" s="37" t="s">
        <v>562</v>
      </c>
      <c r="R3" s="37">
        <v>67</v>
      </c>
      <c r="S3" s="21"/>
    </row>
    <row r="4" spans="1:19" ht="10.15" customHeight="1" x14ac:dyDescent="0.25">
      <c r="A4" s="38">
        <v>2</v>
      </c>
      <c r="B4" s="38" t="s">
        <v>16</v>
      </c>
      <c r="C4" s="41">
        <v>43</v>
      </c>
      <c r="D4" s="49"/>
      <c r="E4" s="40"/>
      <c r="F4" s="38">
        <v>2</v>
      </c>
      <c r="G4" s="38" t="s">
        <v>64</v>
      </c>
      <c r="H4" s="38">
        <v>33</v>
      </c>
      <c r="I4" s="21"/>
      <c r="K4" s="38">
        <v>2</v>
      </c>
      <c r="L4" s="38" t="s">
        <v>468</v>
      </c>
      <c r="M4" s="41">
        <v>57</v>
      </c>
      <c r="N4" s="49"/>
      <c r="P4" s="37">
        <v>2</v>
      </c>
      <c r="Q4" s="37" t="s">
        <v>563</v>
      </c>
      <c r="R4" s="37">
        <v>85</v>
      </c>
      <c r="S4" s="21"/>
    </row>
    <row r="5" spans="1:19" ht="10.15" customHeight="1" x14ac:dyDescent="0.25">
      <c r="A5" s="38">
        <v>3</v>
      </c>
      <c r="B5" s="38" t="s">
        <v>236</v>
      </c>
      <c r="C5" s="41">
        <v>46</v>
      </c>
      <c r="D5" s="49"/>
      <c r="E5" s="40"/>
      <c r="F5" s="38">
        <v>3</v>
      </c>
      <c r="G5" s="38" t="s">
        <v>421</v>
      </c>
      <c r="H5" s="38">
        <v>37</v>
      </c>
      <c r="I5" s="21"/>
      <c r="K5" s="37">
        <v>3</v>
      </c>
      <c r="L5" s="38" t="s">
        <v>123</v>
      </c>
      <c r="M5" s="41">
        <v>63</v>
      </c>
      <c r="N5" s="49"/>
      <c r="P5" s="37">
        <v>3</v>
      </c>
      <c r="Q5" s="37" t="s">
        <v>564</v>
      </c>
      <c r="R5" s="37">
        <v>109</v>
      </c>
      <c r="S5" s="21"/>
    </row>
    <row r="6" spans="1:19" ht="10.15" customHeight="1" x14ac:dyDescent="0.25">
      <c r="A6" s="38">
        <v>4</v>
      </c>
      <c r="B6" s="38" t="s">
        <v>175</v>
      </c>
      <c r="C6" s="41">
        <v>50</v>
      </c>
      <c r="D6" s="49"/>
      <c r="E6" s="40"/>
      <c r="F6" s="38">
        <v>4</v>
      </c>
      <c r="G6" s="38" t="s">
        <v>65</v>
      </c>
      <c r="H6" s="38">
        <v>43</v>
      </c>
      <c r="I6" s="21"/>
      <c r="K6" s="37">
        <v>4</v>
      </c>
      <c r="L6" s="38" t="s">
        <v>116</v>
      </c>
      <c r="M6" s="41">
        <v>67</v>
      </c>
      <c r="N6" s="49"/>
      <c r="P6" s="37">
        <v>4</v>
      </c>
      <c r="Q6" s="37" t="s">
        <v>565</v>
      </c>
      <c r="R6" s="37">
        <v>139</v>
      </c>
      <c r="S6" s="21"/>
    </row>
    <row r="7" spans="1:19" ht="10.15" customHeight="1" x14ac:dyDescent="0.25">
      <c r="A7" s="38">
        <v>5</v>
      </c>
      <c r="B7" s="38" t="s">
        <v>157</v>
      </c>
      <c r="C7" s="41">
        <v>58</v>
      </c>
      <c r="D7" s="49"/>
      <c r="E7" s="40"/>
      <c r="F7" s="38">
        <v>5</v>
      </c>
      <c r="G7" s="38" t="s">
        <v>362</v>
      </c>
      <c r="H7" s="38">
        <v>46</v>
      </c>
      <c r="I7" s="21"/>
      <c r="K7" s="37">
        <v>5</v>
      </c>
      <c r="L7" s="38" t="s">
        <v>378</v>
      </c>
      <c r="M7" s="41">
        <v>80</v>
      </c>
      <c r="N7" s="49"/>
      <c r="P7" s="37">
        <v>5</v>
      </c>
      <c r="Q7" s="37" t="s">
        <v>566</v>
      </c>
      <c r="R7" s="37">
        <v>158</v>
      </c>
      <c r="S7" s="21"/>
    </row>
    <row r="8" spans="1:19" ht="10.15" customHeight="1" x14ac:dyDescent="0.25">
      <c r="A8" s="38">
        <v>6</v>
      </c>
      <c r="B8" s="38" t="s">
        <v>246</v>
      </c>
      <c r="C8" s="41">
        <v>68</v>
      </c>
      <c r="D8" s="49"/>
      <c r="E8" s="40"/>
      <c r="F8" s="38">
        <v>6</v>
      </c>
      <c r="G8" s="38" t="s">
        <v>66</v>
      </c>
      <c r="H8" s="38">
        <v>50</v>
      </c>
      <c r="I8" s="21"/>
      <c r="J8" s="21"/>
      <c r="K8" s="38">
        <v>6</v>
      </c>
      <c r="L8" s="38" t="s">
        <v>375</v>
      </c>
      <c r="M8" s="41">
        <v>86</v>
      </c>
      <c r="N8" s="49"/>
      <c r="P8" s="37">
        <v>6</v>
      </c>
      <c r="Q8" s="37" t="s">
        <v>567</v>
      </c>
      <c r="R8" s="37">
        <v>200</v>
      </c>
      <c r="S8" s="21"/>
    </row>
    <row r="9" spans="1:19" ht="10.15" customHeight="1" x14ac:dyDescent="0.25">
      <c r="A9" s="38">
        <v>7</v>
      </c>
      <c r="B9" s="38" t="s">
        <v>134</v>
      </c>
      <c r="C9" s="41">
        <v>61</v>
      </c>
      <c r="D9" s="49"/>
      <c r="E9" s="40"/>
      <c r="F9" s="38">
        <v>7</v>
      </c>
      <c r="G9" s="38" t="s">
        <v>67</v>
      </c>
      <c r="H9" s="38">
        <v>51</v>
      </c>
      <c r="I9" s="21"/>
      <c r="J9" s="21"/>
      <c r="K9" s="37">
        <v>7</v>
      </c>
      <c r="L9" s="38" t="s">
        <v>225</v>
      </c>
      <c r="M9" s="41">
        <v>73</v>
      </c>
      <c r="N9" s="49"/>
      <c r="P9" s="37">
        <v>7</v>
      </c>
      <c r="Q9" s="37" t="s">
        <v>554</v>
      </c>
      <c r="R9" s="37">
        <v>74</v>
      </c>
      <c r="S9" s="21"/>
    </row>
    <row r="10" spans="1:19" ht="10.15" customHeight="1" x14ac:dyDescent="0.25">
      <c r="A10" s="38">
        <v>8</v>
      </c>
      <c r="B10" s="38" t="s">
        <v>180</v>
      </c>
      <c r="C10" s="41">
        <v>65</v>
      </c>
      <c r="D10" s="49"/>
      <c r="E10" s="40"/>
      <c r="F10" s="38">
        <v>8</v>
      </c>
      <c r="G10" s="38" t="s">
        <v>141</v>
      </c>
      <c r="H10" s="38">
        <v>55</v>
      </c>
      <c r="I10" s="21"/>
      <c r="J10" s="21"/>
      <c r="K10" s="37">
        <v>8</v>
      </c>
      <c r="L10" s="38" t="s">
        <v>121</v>
      </c>
      <c r="M10" s="41">
        <v>80</v>
      </c>
      <c r="N10" s="49"/>
      <c r="P10" s="37">
        <v>8</v>
      </c>
      <c r="Q10" s="37" t="s">
        <v>555</v>
      </c>
      <c r="R10" s="37">
        <v>96</v>
      </c>
      <c r="S10" s="21"/>
    </row>
    <row r="11" spans="1:19" ht="10.15" customHeight="1" x14ac:dyDescent="0.25">
      <c r="A11" s="38">
        <v>9</v>
      </c>
      <c r="B11" s="38" t="s">
        <v>19</v>
      </c>
      <c r="C11" s="41">
        <v>72</v>
      </c>
      <c r="D11" s="49"/>
      <c r="E11" s="40"/>
      <c r="F11" s="38">
        <v>9</v>
      </c>
      <c r="G11" s="38" t="s">
        <v>473</v>
      </c>
      <c r="H11" s="38">
        <v>47</v>
      </c>
      <c r="I11" s="21"/>
      <c r="J11" s="21"/>
      <c r="K11" s="37">
        <v>9</v>
      </c>
      <c r="L11" s="38" t="s">
        <v>6</v>
      </c>
      <c r="M11" s="41">
        <v>85</v>
      </c>
      <c r="N11" s="49"/>
      <c r="P11" s="37">
        <v>9</v>
      </c>
      <c r="Q11" s="37" t="s">
        <v>556</v>
      </c>
      <c r="R11" s="37">
        <v>130</v>
      </c>
      <c r="S11" s="21"/>
    </row>
    <row r="12" spans="1:19" ht="10.15" customHeight="1" x14ac:dyDescent="0.25">
      <c r="A12" s="38">
        <v>10</v>
      </c>
      <c r="B12" s="38" t="s">
        <v>17</v>
      </c>
      <c r="C12" s="41">
        <v>59</v>
      </c>
      <c r="D12" s="49"/>
      <c r="E12" s="40"/>
      <c r="F12" s="38">
        <v>10</v>
      </c>
      <c r="G12" s="38" t="s">
        <v>481</v>
      </c>
      <c r="H12" s="38">
        <v>52</v>
      </c>
      <c r="I12" s="21"/>
      <c r="J12" s="21"/>
      <c r="K12" s="38">
        <v>10</v>
      </c>
      <c r="L12" s="38" t="s">
        <v>377</v>
      </c>
      <c r="M12" s="41">
        <v>108</v>
      </c>
      <c r="N12" s="49"/>
      <c r="P12" s="37">
        <v>10</v>
      </c>
      <c r="Q12" s="37" t="s">
        <v>557</v>
      </c>
      <c r="R12" s="37">
        <v>163</v>
      </c>
      <c r="S12" s="21"/>
    </row>
    <row r="13" spans="1:19" ht="10.15" customHeight="1" x14ac:dyDescent="0.25">
      <c r="A13" s="38">
        <v>11</v>
      </c>
      <c r="B13" s="38" t="s">
        <v>18</v>
      </c>
      <c r="C13" s="41">
        <v>70</v>
      </c>
      <c r="D13" s="49"/>
      <c r="E13" s="40"/>
      <c r="F13" s="38">
        <v>11</v>
      </c>
      <c r="G13" s="38" t="s">
        <v>68</v>
      </c>
      <c r="H13" s="38">
        <v>54</v>
      </c>
      <c r="I13" s="21"/>
      <c r="J13" s="21"/>
      <c r="K13" s="37">
        <v>11</v>
      </c>
      <c r="L13" s="38" t="s">
        <v>440</v>
      </c>
      <c r="M13" s="41">
        <v>114</v>
      </c>
      <c r="N13" s="49"/>
      <c r="P13" s="37">
        <v>11</v>
      </c>
      <c r="Q13" s="37" t="s">
        <v>558</v>
      </c>
      <c r="R13" s="37">
        <v>200</v>
      </c>
      <c r="S13" s="21"/>
    </row>
    <row r="14" spans="1:19" ht="10.15" customHeight="1" x14ac:dyDescent="0.25">
      <c r="A14" s="38">
        <v>12</v>
      </c>
      <c r="B14" s="38" t="s">
        <v>126</v>
      </c>
      <c r="C14" s="41">
        <v>75</v>
      </c>
      <c r="D14" s="49"/>
      <c r="E14" s="40"/>
      <c r="F14" s="38">
        <v>12</v>
      </c>
      <c r="G14" s="38" t="s">
        <v>472</v>
      </c>
      <c r="H14" s="38">
        <v>58</v>
      </c>
      <c r="I14" s="21"/>
      <c r="J14" s="21"/>
      <c r="K14" s="37">
        <v>12</v>
      </c>
      <c r="L14" s="38" t="s">
        <v>327</v>
      </c>
      <c r="M14" s="41">
        <v>86</v>
      </c>
      <c r="N14" s="49"/>
      <c r="P14" s="37">
        <v>12</v>
      </c>
      <c r="Q14" s="37" t="s">
        <v>559</v>
      </c>
      <c r="R14" s="37">
        <v>260</v>
      </c>
      <c r="S14" s="21"/>
    </row>
    <row r="15" spans="1:19" ht="10.15" customHeight="1" x14ac:dyDescent="0.25">
      <c r="A15" s="38">
        <v>13</v>
      </c>
      <c r="B15" s="38" t="s">
        <v>574</v>
      </c>
      <c r="C15" s="41">
        <v>61</v>
      </c>
      <c r="D15" s="49"/>
      <c r="E15" s="40"/>
      <c r="F15" s="38">
        <v>13</v>
      </c>
      <c r="G15" s="38" t="s">
        <v>69</v>
      </c>
      <c r="H15" s="38">
        <v>62</v>
      </c>
      <c r="I15" s="21"/>
      <c r="J15" s="21"/>
      <c r="K15" s="37">
        <v>13</v>
      </c>
      <c r="L15" s="38" t="s">
        <v>326</v>
      </c>
      <c r="M15" s="41">
        <v>92</v>
      </c>
      <c r="N15" s="49"/>
      <c r="P15" s="37">
        <v>13</v>
      </c>
      <c r="Q15" s="37" t="s">
        <v>560</v>
      </c>
      <c r="R15" s="37">
        <v>415</v>
      </c>
      <c r="S15" s="21"/>
    </row>
    <row r="16" spans="1:19" ht="10.15" customHeight="1" x14ac:dyDescent="0.25">
      <c r="A16" s="38">
        <v>14</v>
      </c>
      <c r="B16" s="38" t="s">
        <v>20</v>
      </c>
      <c r="C16" s="41">
        <v>67</v>
      </c>
      <c r="D16" s="49"/>
      <c r="E16" s="40"/>
      <c r="F16" s="38">
        <v>14</v>
      </c>
      <c r="G16" s="38" t="s">
        <v>409</v>
      </c>
      <c r="H16" s="38">
        <v>64</v>
      </c>
      <c r="I16" s="21"/>
      <c r="J16" s="21"/>
      <c r="K16" s="38">
        <v>14</v>
      </c>
      <c r="L16" s="38" t="s">
        <v>122</v>
      </c>
      <c r="M16" s="41">
        <v>103</v>
      </c>
      <c r="N16" s="49"/>
      <c r="P16" s="37">
        <v>14</v>
      </c>
      <c r="Q16" s="37" t="s">
        <v>561</v>
      </c>
      <c r="R16" s="37">
        <v>495</v>
      </c>
      <c r="S16" s="21"/>
    </row>
    <row r="17" spans="1:21" ht="10.15" customHeight="1" x14ac:dyDescent="0.25">
      <c r="A17" s="38">
        <v>15</v>
      </c>
      <c r="B17" s="38" t="s">
        <v>21</v>
      </c>
      <c r="C17" s="41">
        <v>81</v>
      </c>
      <c r="D17" s="49"/>
      <c r="E17" s="40"/>
      <c r="F17" s="38">
        <v>15</v>
      </c>
      <c r="G17" s="38" t="s">
        <v>70</v>
      </c>
      <c r="H17" s="41">
        <v>66</v>
      </c>
      <c r="I17" s="21"/>
      <c r="J17" s="21"/>
      <c r="K17" s="37">
        <v>15</v>
      </c>
      <c r="L17" s="38" t="s">
        <v>328</v>
      </c>
      <c r="M17" s="41">
        <v>109</v>
      </c>
      <c r="N17" s="49"/>
      <c r="P17" s="119" t="s">
        <v>568</v>
      </c>
      <c r="Q17" s="120"/>
      <c r="R17" s="120"/>
      <c r="S17" s="121"/>
    </row>
    <row r="18" spans="1:21" ht="10.15" customHeight="1" x14ac:dyDescent="0.25">
      <c r="A18" s="38">
        <v>16</v>
      </c>
      <c r="B18" s="38" t="s">
        <v>22</v>
      </c>
      <c r="C18" s="41">
        <v>84</v>
      </c>
      <c r="D18" s="49"/>
      <c r="E18" s="40"/>
      <c r="F18" s="38">
        <v>16</v>
      </c>
      <c r="G18" s="38" t="s">
        <v>476</v>
      </c>
      <c r="H18" s="41">
        <v>69</v>
      </c>
      <c r="I18" s="21"/>
      <c r="J18" s="21"/>
      <c r="K18" s="37">
        <v>16</v>
      </c>
      <c r="L18" s="38" t="s">
        <v>390</v>
      </c>
      <c r="M18" s="41">
        <v>132</v>
      </c>
      <c r="N18" s="49"/>
      <c r="P18" s="122"/>
      <c r="Q18" s="123"/>
      <c r="R18" s="123"/>
      <c r="S18" s="124"/>
    </row>
    <row r="19" spans="1:21" ht="10.15" customHeight="1" x14ac:dyDescent="0.25">
      <c r="A19" s="38">
        <v>17</v>
      </c>
      <c r="B19" s="38" t="s">
        <v>23</v>
      </c>
      <c r="C19" s="41">
        <v>93</v>
      </c>
      <c r="D19" s="49"/>
      <c r="E19" s="40"/>
      <c r="F19" s="38">
        <v>17</v>
      </c>
      <c r="G19" s="38" t="s">
        <v>71</v>
      </c>
      <c r="H19" s="41">
        <v>72</v>
      </c>
      <c r="I19" s="21"/>
      <c r="J19" s="21"/>
      <c r="K19" s="37">
        <v>17</v>
      </c>
      <c r="L19" s="38" t="s">
        <v>376</v>
      </c>
      <c r="M19" s="41">
        <v>144</v>
      </c>
      <c r="N19" s="49"/>
      <c r="P19" s="139" t="s">
        <v>0</v>
      </c>
      <c r="Q19" s="137" t="s">
        <v>109</v>
      </c>
      <c r="R19" s="38" t="s">
        <v>111</v>
      </c>
      <c r="S19" s="38" t="s">
        <v>111</v>
      </c>
      <c r="T19" s="18"/>
    </row>
    <row r="20" spans="1:21" ht="10.15" customHeight="1" x14ac:dyDescent="0.25">
      <c r="A20" s="38">
        <v>18</v>
      </c>
      <c r="B20" s="38" t="s">
        <v>24</v>
      </c>
      <c r="C20" s="41">
        <v>97</v>
      </c>
      <c r="D20" s="49"/>
      <c r="E20" s="40"/>
      <c r="F20" s="38">
        <v>18</v>
      </c>
      <c r="G20" s="38" t="s">
        <v>72</v>
      </c>
      <c r="H20" s="41">
        <v>76</v>
      </c>
      <c r="I20" s="21"/>
      <c r="J20" s="21"/>
      <c r="K20" s="38">
        <v>18</v>
      </c>
      <c r="L20" s="38" t="s">
        <v>414</v>
      </c>
      <c r="M20" s="41">
        <v>109</v>
      </c>
      <c r="N20" s="49"/>
      <c r="P20" s="140"/>
      <c r="Q20" s="138"/>
      <c r="R20" s="38" t="s">
        <v>112</v>
      </c>
      <c r="S20" s="38" t="s">
        <v>206</v>
      </c>
      <c r="T20" s="18"/>
    </row>
    <row r="21" spans="1:21" ht="10.15" customHeight="1" x14ac:dyDescent="0.25">
      <c r="A21" s="38">
        <v>19</v>
      </c>
      <c r="B21" s="38" t="s">
        <v>159</v>
      </c>
      <c r="C21" s="41">
        <v>73</v>
      </c>
      <c r="D21" s="49"/>
      <c r="E21" s="40"/>
      <c r="F21" s="38">
        <v>19</v>
      </c>
      <c r="G21" s="38" t="s">
        <v>474</v>
      </c>
      <c r="H21" s="41">
        <v>61</v>
      </c>
      <c r="I21" s="21"/>
      <c r="J21" s="21"/>
      <c r="K21" s="37">
        <v>19</v>
      </c>
      <c r="L21" s="38" t="s">
        <v>332</v>
      </c>
      <c r="M21" s="41">
        <v>118</v>
      </c>
      <c r="N21" s="49"/>
      <c r="P21" s="43">
        <v>1</v>
      </c>
      <c r="Q21" s="37" t="s">
        <v>353</v>
      </c>
      <c r="R21" s="41">
        <v>99</v>
      </c>
      <c r="S21" s="38">
        <v>84</v>
      </c>
    </row>
    <row r="22" spans="1:21" ht="10.15" customHeight="1" x14ac:dyDescent="0.25">
      <c r="A22" s="38">
        <v>20</v>
      </c>
      <c r="B22" s="38" t="s">
        <v>161</v>
      </c>
      <c r="C22" s="41">
        <v>87</v>
      </c>
      <c r="D22" s="49"/>
      <c r="E22" s="40"/>
      <c r="F22" s="38">
        <v>20</v>
      </c>
      <c r="G22" s="38" t="s">
        <v>73</v>
      </c>
      <c r="H22" s="38">
        <v>67</v>
      </c>
      <c r="I22" s="21"/>
      <c r="J22" s="21"/>
      <c r="K22" s="37">
        <v>20</v>
      </c>
      <c r="L22" s="38" t="s">
        <v>330</v>
      </c>
      <c r="M22" s="41">
        <v>131</v>
      </c>
      <c r="N22" s="49"/>
      <c r="P22" s="43">
        <v>2</v>
      </c>
      <c r="Q22" s="37" t="s">
        <v>354</v>
      </c>
      <c r="R22" s="41">
        <v>125</v>
      </c>
      <c r="S22" s="38">
        <v>84</v>
      </c>
    </row>
    <row r="23" spans="1:21" ht="10.15" customHeight="1" x14ac:dyDescent="0.25">
      <c r="A23" s="38">
        <v>21</v>
      </c>
      <c r="B23" s="38" t="s">
        <v>389</v>
      </c>
      <c r="C23" s="41">
        <v>91</v>
      </c>
      <c r="D23" s="49"/>
      <c r="E23" s="40"/>
      <c r="F23" s="38">
        <v>21</v>
      </c>
      <c r="G23" s="38" t="s">
        <v>396</v>
      </c>
      <c r="H23" s="38">
        <v>73</v>
      </c>
      <c r="I23" s="21"/>
      <c r="J23" s="21"/>
      <c r="K23" s="37">
        <v>21</v>
      </c>
      <c r="L23" s="38" t="s">
        <v>331</v>
      </c>
      <c r="M23" s="41">
        <v>139</v>
      </c>
      <c r="N23" s="49"/>
      <c r="P23" s="43">
        <v>3</v>
      </c>
      <c r="Q23" s="37" t="s">
        <v>325</v>
      </c>
      <c r="R23" s="41">
        <v>150</v>
      </c>
      <c r="S23" s="38">
        <v>79</v>
      </c>
    </row>
    <row r="24" spans="1:21" ht="10.15" customHeight="1" x14ac:dyDescent="0.25">
      <c r="A24" s="38">
        <v>22</v>
      </c>
      <c r="B24" s="38" t="s">
        <v>25</v>
      </c>
      <c r="C24" s="41">
        <v>81</v>
      </c>
      <c r="D24" s="49"/>
      <c r="E24" s="40"/>
      <c r="F24" s="38">
        <v>22</v>
      </c>
      <c r="G24" s="38" t="s">
        <v>74</v>
      </c>
      <c r="H24" s="38">
        <v>81</v>
      </c>
      <c r="I24" s="21"/>
      <c r="J24" s="21"/>
      <c r="K24" s="38">
        <v>22</v>
      </c>
      <c r="L24" s="38" t="s">
        <v>413</v>
      </c>
      <c r="M24" s="41">
        <v>169</v>
      </c>
      <c r="N24" s="49"/>
      <c r="P24" s="43">
        <v>4</v>
      </c>
      <c r="Q24" s="37" t="s">
        <v>210</v>
      </c>
      <c r="R24" s="41">
        <v>195</v>
      </c>
      <c r="S24" s="38">
        <v>79</v>
      </c>
    </row>
    <row r="25" spans="1:21" ht="10.15" customHeight="1" x14ac:dyDescent="0.25">
      <c r="A25" s="38">
        <v>23</v>
      </c>
      <c r="B25" s="38" t="s">
        <v>395</v>
      </c>
      <c r="C25" s="41">
        <v>88</v>
      </c>
      <c r="D25" s="49"/>
      <c r="E25" s="40"/>
      <c r="F25" s="38">
        <v>23</v>
      </c>
      <c r="G25" s="38" t="s">
        <v>408</v>
      </c>
      <c r="H25" s="38">
        <v>83</v>
      </c>
      <c r="I25" s="21"/>
      <c r="J25" s="21"/>
      <c r="K25" s="37">
        <v>23</v>
      </c>
      <c r="L25" s="38" t="s">
        <v>415</v>
      </c>
      <c r="M25" s="41">
        <v>186</v>
      </c>
      <c r="N25" s="49"/>
      <c r="P25" s="43">
        <v>5</v>
      </c>
      <c r="Q25" s="37" t="s">
        <v>272</v>
      </c>
      <c r="R25" s="41">
        <v>205</v>
      </c>
      <c r="S25" s="38">
        <v>74</v>
      </c>
      <c r="U25" s="18"/>
    </row>
    <row r="26" spans="1:21" ht="10.15" customHeight="1" x14ac:dyDescent="0.25">
      <c r="A26" s="38">
        <v>24</v>
      </c>
      <c r="B26" s="38" t="s">
        <v>26</v>
      </c>
      <c r="C26" s="41">
        <v>96</v>
      </c>
      <c r="D26" s="49"/>
      <c r="E26" s="40"/>
      <c r="F26" s="38">
        <v>24</v>
      </c>
      <c r="G26" s="38" t="s">
        <v>75</v>
      </c>
      <c r="H26" s="38">
        <v>84</v>
      </c>
      <c r="I26" s="21"/>
      <c r="K26" s="37">
        <v>24</v>
      </c>
      <c r="L26" s="38" t="s">
        <v>447</v>
      </c>
      <c r="M26" s="41">
        <v>196</v>
      </c>
      <c r="N26" s="49"/>
      <c r="P26" s="43">
        <v>6</v>
      </c>
      <c r="Q26" s="37" t="s">
        <v>211</v>
      </c>
      <c r="R26" s="41">
        <v>235</v>
      </c>
      <c r="S26" s="37">
        <v>74</v>
      </c>
    </row>
    <row r="27" spans="1:21" ht="10.15" customHeight="1" x14ac:dyDescent="0.25">
      <c r="A27" s="38">
        <v>25</v>
      </c>
      <c r="B27" s="38" t="s">
        <v>450</v>
      </c>
      <c r="C27" s="41">
        <v>98</v>
      </c>
      <c r="D27" s="49"/>
      <c r="E27" s="40"/>
      <c r="F27" s="38">
        <v>25</v>
      </c>
      <c r="G27" s="38" t="s">
        <v>76</v>
      </c>
      <c r="H27" s="38">
        <v>93</v>
      </c>
      <c r="I27" s="21"/>
      <c r="K27" s="37">
        <v>25</v>
      </c>
      <c r="L27" s="38" t="s">
        <v>486</v>
      </c>
      <c r="M27" s="41">
        <v>207</v>
      </c>
      <c r="N27" s="49"/>
      <c r="P27" s="43">
        <v>7</v>
      </c>
      <c r="Q27" s="37" t="s">
        <v>212</v>
      </c>
      <c r="R27" s="41">
        <v>275</v>
      </c>
      <c r="S27" s="38">
        <v>74</v>
      </c>
    </row>
    <row r="28" spans="1:21" ht="10.15" customHeight="1" x14ac:dyDescent="0.25">
      <c r="A28" s="38">
        <v>26</v>
      </c>
      <c r="B28" s="38" t="s">
        <v>27</v>
      </c>
      <c r="C28" s="41">
        <v>102</v>
      </c>
      <c r="D28" s="49"/>
      <c r="E28" s="40"/>
      <c r="F28" s="38">
        <v>26</v>
      </c>
      <c r="G28" s="38" t="s">
        <v>77</v>
      </c>
      <c r="H28" s="38">
        <v>97</v>
      </c>
      <c r="I28" s="21"/>
      <c r="K28" s="38">
        <v>26</v>
      </c>
      <c r="L28" s="38" t="s">
        <v>483</v>
      </c>
      <c r="M28" s="41">
        <v>124</v>
      </c>
      <c r="N28" s="49"/>
      <c r="P28" s="43">
        <v>8</v>
      </c>
      <c r="Q28" s="37" t="s">
        <v>229</v>
      </c>
      <c r="R28" s="41">
        <v>285</v>
      </c>
      <c r="S28" s="37">
        <v>74</v>
      </c>
    </row>
    <row r="29" spans="1:21" ht="10.15" customHeight="1" x14ac:dyDescent="0.25">
      <c r="A29" s="38">
        <v>27</v>
      </c>
      <c r="B29" s="38" t="s">
        <v>28</v>
      </c>
      <c r="C29" s="41">
        <v>113</v>
      </c>
      <c r="D29" s="49"/>
      <c r="E29" s="40"/>
      <c r="F29" s="38">
        <v>27</v>
      </c>
      <c r="G29" s="38" t="s">
        <v>475</v>
      </c>
      <c r="H29" s="38">
        <v>72</v>
      </c>
      <c r="I29" s="21"/>
      <c r="K29" s="37">
        <v>27</v>
      </c>
      <c r="L29" s="38" t="s">
        <v>329</v>
      </c>
      <c r="M29" s="41">
        <v>134</v>
      </c>
      <c r="N29" s="49"/>
      <c r="P29" s="43">
        <v>9</v>
      </c>
      <c r="Q29" s="37" t="s">
        <v>213</v>
      </c>
      <c r="R29" s="41">
        <v>355</v>
      </c>
      <c r="S29" s="38">
        <v>74</v>
      </c>
    </row>
    <row r="30" spans="1:21" ht="10.15" customHeight="1" x14ac:dyDescent="0.25">
      <c r="A30" s="38">
        <v>28</v>
      </c>
      <c r="B30" s="38" t="s">
        <v>61</v>
      </c>
      <c r="C30" s="41">
        <v>119</v>
      </c>
      <c r="D30" s="49"/>
      <c r="E30" s="40"/>
      <c r="F30" s="38">
        <v>28</v>
      </c>
      <c r="G30" s="38" t="s">
        <v>420</v>
      </c>
      <c r="H30" s="38">
        <v>81</v>
      </c>
      <c r="I30" s="21"/>
      <c r="K30" s="37">
        <v>28</v>
      </c>
      <c r="L30" s="38" t="s">
        <v>480</v>
      </c>
      <c r="M30" s="41">
        <v>144</v>
      </c>
      <c r="N30" s="49"/>
      <c r="P30" s="43">
        <v>10</v>
      </c>
      <c r="Q30" s="37" t="s">
        <v>203</v>
      </c>
      <c r="R30" s="41">
        <v>425</v>
      </c>
      <c r="S30" s="37">
        <v>74</v>
      </c>
    </row>
    <row r="31" spans="1:21" ht="10.15" customHeight="1" x14ac:dyDescent="0.25">
      <c r="A31" s="38">
        <v>29</v>
      </c>
      <c r="B31" s="38" t="s">
        <v>388</v>
      </c>
      <c r="C31" s="41">
        <v>88</v>
      </c>
      <c r="D31" s="49"/>
      <c r="E31" s="40"/>
      <c r="F31" s="38">
        <v>29</v>
      </c>
      <c r="G31" s="38" t="s">
        <v>78</v>
      </c>
      <c r="H31" s="38">
        <v>84</v>
      </c>
      <c r="I31" s="21"/>
      <c r="K31" s="37">
        <v>29</v>
      </c>
      <c r="L31" s="38" t="s">
        <v>385</v>
      </c>
      <c r="M31" s="41">
        <v>172</v>
      </c>
      <c r="N31" s="49"/>
      <c r="P31" s="43">
        <v>11</v>
      </c>
      <c r="Q31" s="37" t="s">
        <v>214</v>
      </c>
      <c r="R31" s="41">
        <v>435</v>
      </c>
      <c r="S31" s="38">
        <v>74</v>
      </c>
    </row>
    <row r="32" spans="1:21" ht="10.15" customHeight="1" x14ac:dyDescent="0.25">
      <c r="A32" s="38">
        <v>30</v>
      </c>
      <c r="B32" s="38" t="s">
        <v>361</v>
      </c>
      <c r="C32" s="41">
        <v>96</v>
      </c>
      <c r="D32" s="49"/>
      <c r="E32" s="40"/>
      <c r="F32" s="38">
        <v>30</v>
      </c>
      <c r="G32" s="38" t="s">
        <v>399</v>
      </c>
      <c r="H32" s="38">
        <v>88</v>
      </c>
      <c r="I32" s="21"/>
      <c r="K32" s="38">
        <v>30</v>
      </c>
      <c r="L32" s="38" t="s">
        <v>333</v>
      </c>
      <c r="M32" s="41">
        <v>182</v>
      </c>
      <c r="N32" s="49"/>
      <c r="P32" s="43">
        <v>12</v>
      </c>
      <c r="Q32" s="37" t="s">
        <v>162</v>
      </c>
      <c r="R32" s="41">
        <v>510</v>
      </c>
      <c r="S32" s="37">
        <v>74</v>
      </c>
    </row>
    <row r="33" spans="1:19" ht="10.15" customHeight="1" x14ac:dyDescent="0.25">
      <c r="A33" s="38">
        <v>31</v>
      </c>
      <c r="B33" s="38" t="s">
        <v>29</v>
      </c>
      <c r="C33" s="41">
        <v>104</v>
      </c>
      <c r="D33" s="49"/>
      <c r="E33" s="40"/>
      <c r="F33" s="38">
        <v>31</v>
      </c>
      <c r="G33" s="38" t="s">
        <v>79</v>
      </c>
      <c r="H33" s="38">
        <v>96</v>
      </c>
      <c r="I33" s="21"/>
      <c r="K33" s="37">
        <v>31</v>
      </c>
      <c r="L33" s="38" t="s">
        <v>334</v>
      </c>
      <c r="M33" s="41">
        <v>194</v>
      </c>
      <c r="N33" s="49"/>
      <c r="P33" s="43">
        <v>13</v>
      </c>
      <c r="Q33" s="37" t="s">
        <v>344</v>
      </c>
      <c r="R33" s="41">
        <v>590</v>
      </c>
      <c r="S33" s="38">
        <v>74</v>
      </c>
    </row>
    <row r="34" spans="1:19" ht="10.15" customHeight="1" x14ac:dyDescent="0.25">
      <c r="A34" s="38">
        <v>32</v>
      </c>
      <c r="B34" s="38" t="s">
        <v>30</v>
      </c>
      <c r="C34" s="41">
        <v>115</v>
      </c>
      <c r="D34" s="49"/>
      <c r="E34" s="40"/>
      <c r="F34" s="38">
        <v>32</v>
      </c>
      <c r="G34" s="38" t="s">
        <v>394</v>
      </c>
      <c r="H34" s="38">
        <v>98</v>
      </c>
      <c r="I34" s="21"/>
      <c r="K34" s="37">
        <v>32</v>
      </c>
      <c r="L34" s="38" t="s">
        <v>479</v>
      </c>
      <c r="M34" s="41">
        <v>212</v>
      </c>
      <c r="N34" s="49"/>
      <c r="P34" s="43">
        <v>14</v>
      </c>
      <c r="Q34" s="37" t="s">
        <v>458</v>
      </c>
      <c r="R34" s="41">
        <v>670</v>
      </c>
      <c r="S34" s="37">
        <v>74</v>
      </c>
    </row>
    <row r="35" spans="1:19" ht="10.15" customHeight="1" x14ac:dyDescent="0.25">
      <c r="A35" s="38">
        <v>33</v>
      </c>
      <c r="B35" s="38" t="s">
        <v>355</v>
      </c>
      <c r="C35" s="41">
        <v>117</v>
      </c>
      <c r="D35" s="49"/>
      <c r="E35" s="40"/>
      <c r="F35" s="38">
        <v>33</v>
      </c>
      <c r="G35" s="38" t="s">
        <v>80</v>
      </c>
      <c r="H35" s="38">
        <v>102</v>
      </c>
      <c r="I35" s="21"/>
      <c r="K35" s="37">
        <v>33</v>
      </c>
      <c r="L35" s="38" t="s">
        <v>387</v>
      </c>
      <c r="M35" s="41">
        <v>244</v>
      </c>
      <c r="N35" s="49"/>
      <c r="P35" s="43">
        <v>15</v>
      </c>
      <c r="Q35" s="37" t="s">
        <v>252</v>
      </c>
      <c r="R35" s="41">
        <v>615</v>
      </c>
      <c r="S35" s="38">
        <v>74</v>
      </c>
    </row>
    <row r="36" spans="1:19" ht="10.15" customHeight="1" x14ac:dyDescent="0.25">
      <c r="A36" s="38">
        <v>34</v>
      </c>
      <c r="B36" s="38" t="s">
        <v>31</v>
      </c>
      <c r="C36" s="41">
        <v>124</v>
      </c>
      <c r="D36" s="49"/>
      <c r="E36" s="40"/>
      <c r="F36" s="38">
        <v>34</v>
      </c>
      <c r="G36" s="38" t="s">
        <v>81</v>
      </c>
      <c r="H36" s="38">
        <v>113</v>
      </c>
      <c r="I36" s="21"/>
      <c r="K36" s="38">
        <v>34</v>
      </c>
      <c r="L36" s="38" t="s">
        <v>416</v>
      </c>
      <c r="M36" s="41">
        <v>257</v>
      </c>
      <c r="N36" s="49"/>
      <c r="P36" s="43">
        <v>16</v>
      </c>
      <c r="Q36" s="37" t="s">
        <v>173</v>
      </c>
      <c r="R36" s="41">
        <v>710</v>
      </c>
      <c r="S36" s="37">
        <v>74</v>
      </c>
    </row>
    <row r="37" spans="1:19" ht="10.15" customHeight="1" x14ac:dyDescent="0.25">
      <c r="A37" s="38">
        <v>35</v>
      </c>
      <c r="B37" s="38" t="s">
        <v>32</v>
      </c>
      <c r="C37" s="41">
        <v>128</v>
      </c>
      <c r="D37" s="49"/>
      <c r="E37" s="49"/>
      <c r="F37" s="38">
        <v>35</v>
      </c>
      <c r="G37" s="38" t="s">
        <v>82</v>
      </c>
      <c r="H37" s="38">
        <v>119</v>
      </c>
      <c r="I37" s="21"/>
      <c r="K37" s="37">
        <v>35</v>
      </c>
      <c r="L37" s="38" t="s">
        <v>460</v>
      </c>
      <c r="M37" s="41">
        <v>278</v>
      </c>
      <c r="N37" s="49"/>
      <c r="P37" s="43">
        <v>17</v>
      </c>
      <c r="Q37" s="37" t="s">
        <v>174</v>
      </c>
      <c r="R37" s="41">
        <v>810</v>
      </c>
      <c r="S37" s="38">
        <v>75</v>
      </c>
    </row>
    <row r="38" spans="1:19" ht="10.15" customHeight="1" x14ac:dyDescent="0.25">
      <c r="A38" s="38">
        <v>36</v>
      </c>
      <c r="B38" s="38" t="s">
        <v>127</v>
      </c>
      <c r="C38" s="41">
        <v>121</v>
      </c>
      <c r="D38" s="49"/>
      <c r="E38" s="49"/>
      <c r="F38" s="38">
        <v>36</v>
      </c>
      <c r="G38" s="38" t="s">
        <v>164</v>
      </c>
      <c r="H38" s="38">
        <v>109</v>
      </c>
      <c r="I38" s="21"/>
      <c r="K38" s="37">
        <v>36</v>
      </c>
      <c r="L38" s="38" t="s">
        <v>125</v>
      </c>
      <c r="M38" s="41">
        <v>160</v>
      </c>
      <c r="N38" s="49"/>
      <c r="P38" s="43">
        <v>18</v>
      </c>
      <c r="Q38" s="37" t="s">
        <v>176</v>
      </c>
      <c r="R38" s="41">
        <v>920</v>
      </c>
      <c r="S38" s="37">
        <v>75</v>
      </c>
    </row>
    <row r="39" spans="1:19" ht="10.15" customHeight="1" x14ac:dyDescent="0.25">
      <c r="A39" s="38">
        <v>37</v>
      </c>
      <c r="B39" s="38" t="s">
        <v>128</v>
      </c>
      <c r="C39" s="41">
        <v>134</v>
      </c>
      <c r="D39" s="49"/>
      <c r="E39" s="49"/>
      <c r="F39" s="38">
        <v>37</v>
      </c>
      <c r="G39" s="38" t="s">
        <v>397</v>
      </c>
      <c r="H39" s="38">
        <v>120</v>
      </c>
      <c r="I39" s="21"/>
      <c r="K39" s="37">
        <v>37</v>
      </c>
      <c r="L39" s="38" t="s">
        <v>320</v>
      </c>
      <c r="M39" s="41">
        <v>179</v>
      </c>
      <c r="N39" s="49"/>
      <c r="P39" s="43">
        <v>19</v>
      </c>
      <c r="Q39" s="37" t="s">
        <v>204</v>
      </c>
      <c r="R39" s="41">
        <v>1130</v>
      </c>
      <c r="S39" s="38">
        <v>75</v>
      </c>
    </row>
    <row r="40" spans="1:19" ht="10.15" customHeight="1" x14ac:dyDescent="0.25">
      <c r="A40" s="38">
        <v>38</v>
      </c>
      <c r="B40" s="38" t="s">
        <v>133</v>
      </c>
      <c r="C40" s="41">
        <v>141</v>
      </c>
      <c r="D40" s="49"/>
      <c r="E40" s="49"/>
      <c r="F40" s="38">
        <v>38</v>
      </c>
      <c r="G40" s="38" t="s">
        <v>83</v>
      </c>
      <c r="H40" s="38">
        <v>130</v>
      </c>
      <c r="I40" s="21"/>
      <c r="K40" s="38">
        <v>38</v>
      </c>
      <c r="L40" s="38" t="s">
        <v>7</v>
      </c>
      <c r="M40" s="41">
        <v>190</v>
      </c>
      <c r="N40" s="49"/>
      <c r="P40" s="43">
        <v>20</v>
      </c>
      <c r="Q40" s="37" t="s">
        <v>512</v>
      </c>
      <c r="R40" s="41">
        <v>1360</v>
      </c>
      <c r="S40" s="37">
        <v>76</v>
      </c>
    </row>
    <row r="41" spans="1:19" ht="10.15" customHeight="1" x14ac:dyDescent="0.25">
      <c r="A41" s="38">
        <v>39</v>
      </c>
      <c r="B41" s="38" t="s">
        <v>275</v>
      </c>
      <c r="C41" s="41">
        <v>115</v>
      </c>
      <c r="D41" s="49"/>
      <c r="E41" s="49"/>
      <c r="F41" s="38">
        <v>39</v>
      </c>
      <c r="G41" s="38" t="s">
        <v>398</v>
      </c>
      <c r="H41" s="38">
        <v>134</v>
      </c>
      <c r="I41" s="21"/>
      <c r="K41" s="37">
        <v>39</v>
      </c>
      <c r="L41" s="38" t="s">
        <v>412</v>
      </c>
      <c r="M41" s="41">
        <v>232</v>
      </c>
      <c r="N41" s="49"/>
      <c r="P41" s="43">
        <v>21</v>
      </c>
      <c r="Q41" s="37" t="s">
        <v>205</v>
      </c>
      <c r="R41" s="41">
        <v>1185</v>
      </c>
      <c r="S41" s="38">
        <v>76</v>
      </c>
    </row>
    <row r="42" spans="1:19" ht="10.15" customHeight="1" x14ac:dyDescent="0.25">
      <c r="A42" s="38">
        <v>40</v>
      </c>
      <c r="B42" s="38" t="s">
        <v>491</v>
      </c>
      <c r="C42" s="41">
        <v>119</v>
      </c>
      <c r="D42" s="49"/>
      <c r="E42" s="49"/>
      <c r="F42" s="38">
        <v>40</v>
      </c>
      <c r="G42" s="38" t="s">
        <v>84</v>
      </c>
      <c r="H42" s="38">
        <v>139</v>
      </c>
      <c r="I42" s="21"/>
      <c r="K42" s="37">
        <v>40</v>
      </c>
      <c r="L42" s="38" t="s">
        <v>520</v>
      </c>
      <c r="M42" s="41">
        <v>254</v>
      </c>
      <c r="N42" s="49"/>
      <c r="P42" s="43">
        <v>22</v>
      </c>
      <c r="Q42" s="37" t="s">
        <v>177</v>
      </c>
      <c r="R42" s="41">
        <v>1490</v>
      </c>
      <c r="S42" s="37">
        <v>78</v>
      </c>
    </row>
    <row r="43" spans="1:19" ht="10.15" customHeight="1" x14ac:dyDescent="0.25">
      <c r="A43" s="38">
        <v>41</v>
      </c>
      <c r="B43" s="38" t="s">
        <v>467</v>
      </c>
      <c r="C43" s="41">
        <v>121</v>
      </c>
      <c r="D43" s="49"/>
      <c r="E43" s="49"/>
      <c r="F43" s="38">
        <v>41</v>
      </c>
      <c r="G43" s="38" t="s">
        <v>522</v>
      </c>
      <c r="H43" s="38">
        <v>149</v>
      </c>
      <c r="I43" s="21"/>
      <c r="K43" s="37">
        <v>41</v>
      </c>
      <c r="L43" s="38" t="s">
        <v>433</v>
      </c>
      <c r="M43" s="41">
        <v>268</v>
      </c>
      <c r="N43" s="49"/>
      <c r="P43" s="43">
        <v>23</v>
      </c>
      <c r="Q43" s="37" t="s">
        <v>502</v>
      </c>
      <c r="R43" s="41">
        <v>1770</v>
      </c>
      <c r="S43" s="38">
        <v>76</v>
      </c>
    </row>
    <row r="44" spans="1:19" ht="10.15" customHeight="1" x14ac:dyDescent="0.25">
      <c r="A44" s="38">
        <v>42</v>
      </c>
      <c r="B44" s="38" t="s">
        <v>160</v>
      </c>
      <c r="C44" s="41">
        <v>102</v>
      </c>
      <c r="D44" s="49"/>
      <c r="E44" s="49"/>
      <c r="F44" s="38">
        <v>42</v>
      </c>
      <c r="G44" s="38" t="s">
        <v>85</v>
      </c>
      <c r="H44" s="38">
        <v>155</v>
      </c>
      <c r="I44" s="21"/>
      <c r="K44" s="38">
        <v>42</v>
      </c>
      <c r="L44" s="38" t="s">
        <v>374</v>
      </c>
      <c r="M44" s="41">
        <v>310</v>
      </c>
      <c r="N44" s="49"/>
      <c r="P44" s="43">
        <v>24</v>
      </c>
      <c r="Q44" s="37" t="s">
        <v>459</v>
      </c>
      <c r="R44" s="41">
        <v>2680</v>
      </c>
      <c r="S44" s="37">
        <v>131</v>
      </c>
    </row>
    <row r="45" spans="1:19" ht="10.15" customHeight="1" x14ac:dyDescent="0.25">
      <c r="A45" s="38">
        <v>43</v>
      </c>
      <c r="B45" s="38" t="s">
        <v>403</v>
      </c>
      <c r="C45" s="41">
        <v>112</v>
      </c>
      <c r="D45" s="49"/>
      <c r="E45" s="49"/>
      <c r="F45" s="38">
        <v>43</v>
      </c>
      <c r="G45" s="38" t="s">
        <v>86</v>
      </c>
      <c r="H45" s="38">
        <v>163</v>
      </c>
      <c r="I45" s="21"/>
      <c r="K45" s="37">
        <v>43</v>
      </c>
      <c r="L45" s="38" t="s">
        <v>492</v>
      </c>
      <c r="M45" s="41">
        <v>188</v>
      </c>
      <c r="N45" s="49"/>
      <c r="P45" s="131" t="s">
        <v>569</v>
      </c>
      <c r="Q45" s="132"/>
      <c r="R45" s="132"/>
      <c r="S45" s="133"/>
    </row>
    <row r="46" spans="1:19" ht="10.15" customHeight="1" x14ac:dyDescent="0.25">
      <c r="A46" s="38">
        <v>44</v>
      </c>
      <c r="B46" s="38" t="s">
        <v>33</v>
      </c>
      <c r="C46" s="41">
        <v>122</v>
      </c>
      <c r="D46" s="49"/>
      <c r="E46" s="49"/>
      <c r="F46" s="38">
        <v>44</v>
      </c>
      <c r="G46" s="38" t="s">
        <v>87</v>
      </c>
      <c r="H46" s="38">
        <v>197</v>
      </c>
      <c r="I46" s="21"/>
      <c r="K46" s="37">
        <v>44</v>
      </c>
      <c r="L46" s="38" t="s">
        <v>382</v>
      </c>
      <c r="M46" s="41">
        <v>229</v>
      </c>
      <c r="N46" s="49"/>
      <c r="P46" s="134"/>
      <c r="Q46" s="135"/>
      <c r="R46" s="135"/>
      <c r="S46" s="136"/>
    </row>
    <row r="47" spans="1:19" ht="10.15" customHeight="1" x14ac:dyDescent="0.25">
      <c r="A47" s="38">
        <v>45</v>
      </c>
      <c r="B47" s="38" t="s">
        <v>402</v>
      </c>
      <c r="C47" s="41">
        <v>125</v>
      </c>
      <c r="D47" s="49"/>
      <c r="E47" s="49"/>
      <c r="F47" s="38">
        <v>45</v>
      </c>
      <c r="G47" s="48" t="s">
        <v>253</v>
      </c>
      <c r="H47" s="38">
        <v>215</v>
      </c>
      <c r="I47" s="21"/>
      <c r="K47" s="37">
        <v>45</v>
      </c>
      <c r="L47" s="38" t="s">
        <v>386</v>
      </c>
      <c r="M47" s="41">
        <v>245</v>
      </c>
      <c r="N47" s="49"/>
      <c r="P47" s="139" t="s">
        <v>0</v>
      </c>
      <c r="Q47" s="137" t="s">
        <v>109</v>
      </c>
      <c r="R47" s="38" t="s">
        <v>111</v>
      </c>
      <c r="S47" s="38" t="s">
        <v>111</v>
      </c>
    </row>
    <row r="48" spans="1:19" ht="10.15" customHeight="1" x14ac:dyDescent="0.25">
      <c r="A48" s="38">
        <v>46</v>
      </c>
      <c r="B48" s="38" t="s">
        <v>34</v>
      </c>
      <c r="C48" s="41">
        <v>130</v>
      </c>
      <c r="D48" s="49"/>
      <c r="E48" s="49"/>
      <c r="F48" s="38">
        <v>46</v>
      </c>
      <c r="G48" s="38" t="s">
        <v>88</v>
      </c>
      <c r="H48" s="38">
        <v>225</v>
      </c>
      <c r="I48" s="21"/>
      <c r="K48" s="38">
        <v>46</v>
      </c>
      <c r="L48" s="38" t="s">
        <v>358</v>
      </c>
      <c r="M48" s="41">
        <v>308</v>
      </c>
      <c r="N48" s="49"/>
      <c r="P48" s="140"/>
      <c r="Q48" s="138"/>
      <c r="R48" s="38" t="s">
        <v>112</v>
      </c>
      <c r="S48" s="38" t="s">
        <v>206</v>
      </c>
    </row>
    <row r="49" spans="1:19" ht="10.15" customHeight="1" x14ac:dyDescent="0.25">
      <c r="A49" s="38">
        <v>47</v>
      </c>
      <c r="B49" s="38" t="s">
        <v>521</v>
      </c>
      <c r="C49" s="41">
        <v>139</v>
      </c>
      <c r="D49" s="49"/>
      <c r="E49" s="49"/>
      <c r="F49" s="38">
        <v>47</v>
      </c>
      <c r="G49" s="38" t="s">
        <v>263</v>
      </c>
      <c r="H49" s="38">
        <v>289</v>
      </c>
      <c r="I49" s="21"/>
      <c r="K49" s="37">
        <v>47</v>
      </c>
      <c r="L49" s="38" t="s">
        <v>487</v>
      </c>
      <c r="M49" s="41">
        <v>283</v>
      </c>
      <c r="N49" s="49"/>
      <c r="P49" s="37">
        <v>1</v>
      </c>
      <c r="Q49" s="37" t="s">
        <v>239</v>
      </c>
      <c r="R49" s="39">
        <v>1080</v>
      </c>
      <c r="S49" s="37">
        <v>120</v>
      </c>
    </row>
    <row r="50" spans="1:19" ht="10.15" customHeight="1" x14ac:dyDescent="0.25">
      <c r="A50" s="38">
        <v>48</v>
      </c>
      <c r="B50" s="38" t="s">
        <v>35</v>
      </c>
      <c r="C50" s="41">
        <v>144</v>
      </c>
      <c r="D50" s="49"/>
      <c r="E50" s="49"/>
      <c r="F50" s="38">
        <v>48</v>
      </c>
      <c r="G50" s="38" t="s">
        <v>401</v>
      </c>
      <c r="H50" s="38">
        <v>169</v>
      </c>
      <c r="I50" s="21"/>
      <c r="K50" s="37">
        <v>48</v>
      </c>
      <c r="L50" s="38" t="s">
        <v>234</v>
      </c>
      <c r="M50" s="41">
        <v>215</v>
      </c>
      <c r="N50" s="49"/>
      <c r="P50" s="37">
        <v>2</v>
      </c>
      <c r="Q50" s="37" t="s">
        <v>240</v>
      </c>
      <c r="R50" s="39">
        <v>1295</v>
      </c>
      <c r="S50" s="37">
        <v>120</v>
      </c>
    </row>
    <row r="51" spans="1:19" ht="10.15" customHeight="1" x14ac:dyDescent="0.25">
      <c r="A51" s="38">
        <v>49</v>
      </c>
      <c r="B51" s="38" t="s">
        <v>36</v>
      </c>
      <c r="C51" s="41">
        <v>153</v>
      </c>
      <c r="D51" s="49"/>
      <c r="E51" s="49"/>
      <c r="F51" s="38">
        <v>49</v>
      </c>
      <c r="G51" s="38" t="s">
        <v>89</v>
      </c>
      <c r="H51" s="41">
        <v>176</v>
      </c>
      <c r="I51" s="21"/>
      <c r="K51" s="37">
        <v>49</v>
      </c>
      <c r="L51" s="38" t="s">
        <v>411</v>
      </c>
      <c r="M51" s="41">
        <v>240</v>
      </c>
      <c r="N51" s="49"/>
      <c r="P51" s="37">
        <v>3</v>
      </c>
      <c r="Q51" s="37" t="s">
        <v>241</v>
      </c>
      <c r="R51" s="39">
        <v>1495</v>
      </c>
      <c r="S51" s="37">
        <v>120</v>
      </c>
    </row>
    <row r="52" spans="1:19" ht="10.15" customHeight="1" x14ac:dyDescent="0.25">
      <c r="A52" s="38">
        <v>50</v>
      </c>
      <c r="B52" s="38" t="s">
        <v>39</v>
      </c>
      <c r="C52" s="41">
        <v>184</v>
      </c>
      <c r="D52" s="49"/>
      <c r="E52" s="49"/>
      <c r="F52" s="38">
        <v>50</v>
      </c>
      <c r="G52" s="38" t="s">
        <v>90</v>
      </c>
      <c r="H52" s="41">
        <v>196</v>
      </c>
      <c r="I52" s="21"/>
      <c r="K52" s="38">
        <v>50</v>
      </c>
      <c r="L52" s="38" t="s">
        <v>8</v>
      </c>
      <c r="M52" s="41">
        <v>256</v>
      </c>
      <c r="N52" s="49"/>
      <c r="P52" s="37">
        <v>4</v>
      </c>
      <c r="Q52" s="37" t="s">
        <v>242</v>
      </c>
      <c r="R52" s="39">
        <v>2265</v>
      </c>
      <c r="S52" s="37">
        <v>120</v>
      </c>
    </row>
    <row r="53" spans="1:19" ht="10.15" customHeight="1" x14ac:dyDescent="0.25">
      <c r="A53" s="38">
        <v>51</v>
      </c>
      <c r="B53" s="38" t="s">
        <v>218</v>
      </c>
      <c r="C53" s="41">
        <v>109</v>
      </c>
      <c r="D53" s="49"/>
      <c r="E53" s="49"/>
      <c r="F53" s="38">
        <v>51</v>
      </c>
      <c r="G53" s="38" t="s">
        <v>91</v>
      </c>
      <c r="H53" s="41">
        <v>207</v>
      </c>
      <c r="I53" s="21"/>
      <c r="K53" s="37">
        <v>51</v>
      </c>
      <c r="L53" s="38" t="s">
        <v>9</v>
      </c>
      <c r="M53" s="41">
        <v>313</v>
      </c>
      <c r="N53" s="49"/>
      <c r="P53" s="37">
        <v>5</v>
      </c>
      <c r="Q53" s="37" t="s">
        <v>243</v>
      </c>
      <c r="R53" s="39">
        <v>2590</v>
      </c>
      <c r="S53" s="37">
        <v>120</v>
      </c>
    </row>
    <row r="54" spans="1:19" ht="10.15" customHeight="1" x14ac:dyDescent="0.25">
      <c r="A54" s="38">
        <v>52</v>
      </c>
      <c r="B54" s="38" t="s">
        <v>37</v>
      </c>
      <c r="C54" s="41">
        <v>130</v>
      </c>
      <c r="D54" s="49"/>
      <c r="E54" s="49"/>
      <c r="F54" s="38">
        <v>52</v>
      </c>
      <c r="G54" s="38" t="s">
        <v>92</v>
      </c>
      <c r="H54" s="41">
        <v>251</v>
      </c>
      <c r="I54" s="21"/>
      <c r="K54" s="37">
        <v>52</v>
      </c>
      <c r="L54" s="38" t="s">
        <v>132</v>
      </c>
      <c r="M54" s="41">
        <v>362</v>
      </c>
      <c r="N54" s="49"/>
      <c r="P54" s="37">
        <v>6</v>
      </c>
      <c r="Q54" s="37" t="s">
        <v>244</v>
      </c>
      <c r="R54" s="39">
        <v>3080</v>
      </c>
      <c r="S54" s="37">
        <v>120</v>
      </c>
    </row>
    <row r="55" spans="1:19" ht="10.15" customHeight="1" x14ac:dyDescent="0.25">
      <c r="A55" s="38">
        <v>53</v>
      </c>
      <c r="B55" s="38" t="s">
        <v>407</v>
      </c>
      <c r="C55" s="41">
        <v>134</v>
      </c>
      <c r="D55" s="49"/>
      <c r="E55" s="49"/>
      <c r="F55" s="38">
        <v>53</v>
      </c>
      <c r="G55" s="38" t="s">
        <v>383</v>
      </c>
      <c r="H55" s="41">
        <v>275</v>
      </c>
      <c r="I55" s="21"/>
      <c r="K55" s="37">
        <v>53</v>
      </c>
      <c r="L55" s="38" t="s">
        <v>424</v>
      </c>
      <c r="M55" s="41">
        <v>419</v>
      </c>
      <c r="N55" s="49"/>
      <c r="P55" s="37">
        <v>7</v>
      </c>
      <c r="Q55" s="37" t="s">
        <v>317</v>
      </c>
      <c r="R55" s="39">
        <v>4640</v>
      </c>
      <c r="S55" s="37">
        <v>127</v>
      </c>
    </row>
    <row r="56" spans="1:19" ht="10.15" customHeight="1" x14ac:dyDescent="0.25">
      <c r="A56" s="38">
        <v>54</v>
      </c>
      <c r="B56" s="38" t="s">
        <v>38</v>
      </c>
      <c r="C56" s="41">
        <v>139</v>
      </c>
      <c r="D56" s="49"/>
      <c r="E56" s="49"/>
      <c r="F56" s="38">
        <v>54</v>
      </c>
      <c r="G56" s="38" t="s">
        <v>93</v>
      </c>
      <c r="H56" s="41">
        <v>289</v>
      </c>
      <c r="I56" s="21"/>
      <c r="K56" s="38">
        <v>54</v>
      </c>
      <c r="L56" s="38" t="s">
        <v>172</v>
      </c>
      <c r="M56" s="41">
        <v>300</v>
      </c>
      <c r="N56" s="49"/>
      <c r="P56" s="37">
        <v>7</v>
      </c>
      <c r="Q56" s="37" t="s">
        <v>441</v>
      </c>
      <c r="R56" s="39">
        <v>7680</v>
      </c>
      <c r="S56" s="37">
        <v>127</v>
      </c>
    </row>
    <row r="57" spans="1:19" ht="10.15" customHeight="1" x14ac:dyDescent="0.25">
      <c r="A57" s="38">
        <v>55</v>
      </c>
      <c r="B57" s="38" t="s">
        <v>523</v>
      </c>
      <c r="C57" s="41">
        <v>149</v>
      </c>
      <c r="D57" s="49"/>
      <c r="E57" s="49"/>
      <c r="F57" s="38">
        <v>55</v>
      </c>
      <c r="G57" s="38" t="s">
        <v>427</v>
      </c>
      <c r="H57" s="41">
        <v>331</v>
      </c>
      <c r="I57" s="21"/>
      <c r="K57" s="37">
        <v>55</v>
      </c>
      <c r="L57" s="38" t="s">
        <v>10</v>
      </c>
      <c r="M57" s="41">
        <v>368</v>
      </c>
      <c r="N57" s="49"/>
      <c r="P57" s="125" t="s">
        <v>570</v>
      </c>
      <c r="Q57" s="126"/>
      <c r="R57" s="126"/>
      <c r="S57" s="127"/>
    </row>
    <row r="58" spans="1:19" ht="10.15" customHeight="1" x14ac:dyDescent="0.25">
      <c r="A58" s="38">
        <v>56</v>
      </c>
      <c r="B58" s="38" t="s">
        <v>40</v>
      </c>
      <c r="C58" s="41">
        <v>155</v>
      </c>
      <c r="D58" s="49"/>
      <c r="E58" s="49"/>
      <c r="F58" s="38">
        <v>56</v>
      </c>
      <c r="G58" s="46" t="s">
        <v>260</v>
      </c>
      <c r="H58" s="46">
        <v>373</v>
      </c>
      <c r="I58" s="21"/>
      <c r="K58" s="37">
        <v>56</v>
      </c>
      <c r="L58" s="38" t="s">
        <v>255</v>
      </c>
      <c r="M58" s="41">
        <v>426</v>
      </c>
      <c r="N58" s="49"/>
      <c r="P58" s="128"/>
      <c r="Q58" s="129"/>
      <c r="R58" s="129"/>
      <c r="S58" s="130"/>
    </row>
    <row r="59" spans="1:19" ht="10.15" customHeight="1" x14ac:dyDescent="0.25">
      <c r="A59" s="38">
        <v>57</v>
      </c>
      <c r="B59" s="38" t="s">
        <v>41</v>
      </c>
      <c r="C59" s="41">
        <v>163</v>
      </c>
      <c r="D59" s="49"/>
      <c r="E59" s="49"/>
      <c r="F59" s="38">
        <v>57</v>
      </c>
      <c r="G59" s="38" t="s">
        <v>94</v>
      </c>
      <c r="H59" s="41">
        <v>213</v>
      </c>
      <c r="I59" s="21"/>
      <c r="K59" s="37">
        <v>57</v>
      </c>
      <c r="L59" s="38" t="s">
        <v>438</v>
      </c>
      <c r="M59" s="41">
        <v>494</v>
      </c>
      <c r="N59" s="49"/>
      <c r="P59" s="139" t="s">
        <v>0</v>
      </c>
      <c r="Q59" s="137" t="s">
        <v>109</v>
      </c>
      <c r="R59" s="38" t="s">
        <v>111</v>
      </c>
      <c r="S59" s="38" t="s">
        <v>111</v>
      </c>
    </row>
    <row r="60" spans="1:19" ht="10.15" customHeight="1" x14ac:dyDescent="0.25">
      <c r="A60" s="38">
        <v>58</v>
      </c>
      <c r="B60" s="38" t="s">
        <v>532</v>
      </c>
      <c r="C60" s="41">
        <v>197</v>
      </c>
      <c r="D60" s="49"/>
      <c r="E60" s="49"/>
      <c r="F60" s="38">
        <v>58</v>
      </c>
      <c r="G60" s="38" t="s">
        <v>429</v>
      </c>
      <c r="H60" s="41">
        <v>227</v>
      </c>
      <c r="I60" s="21"/>
      <c r="K60" s="38">
        <v>58</v>
      </c>
      <c r="L60" s="38" t="s">
        <v>154</v>
      </c>
      <c r="M60" s="41">
        <v>344</v>
      </c>
      <c r="N60" s="49"/>
      <c r="P60" s="140"/>
      <c r="Q60" s="138"/>
      <c r="R60" s="38" t="s">
        <v>112</v>
      </c>
      <c r="S60" s="38" t="s">
        <v>206</v>
      </c>
    </row>
    <row r="61" spans="1:19" ht="10.15" customHeight="1" x14ac:dyDescent="0.25">
      <c r="A61" s="38">
        <v>59</v>
      </c>
      <c r="B61" s="38" t="s">
        <v>400</v>
      </c>
      <c r="C61" s="41">
        <v>151</v>
      </c>
      <c r="D61" s="49"/>
      <c r="E61" s="49"/>
      <c r="F61" s="38">
        <v>59</v>
      </c>
      <c r="G61" s="38" t="s">
        <v>95</v>
      </c>
      <c r="H61" s="41">
        <v>237</v>
      </c>
      <c r="I61" s="21"/>
      <c r="K61" s="37">
        <v>59</v>
      </c>
      <c r="L61" s="38" t="s">
        <v>11</v>
      </c>
      <c r="M61" s="41">
        <v>423</v>
      </c>
      <c r="N61" s="49"/>
      <c r="P61" s="43">
        <v>1</v>
      </c>
      <c r="Q61" s="37" t="s">
        <v>434</v>
      </c>
      <c r="R61" s="38">
        <v>485</v>
      </c>
      <c r="S61" s="38">
        <v>82</v>
      </c>
    </row>
    <row r="62" spans="1:19" ht="10.15" customHeight="1" x14ac:dyDescent="0.25">
      <c r="A62" s="38">
        <v>60</v>
      </c>
      <c r="B62" s="38" t="s">
        <v>42</v>
      </c>
      <c r="C62" s="41">
        <v>158</v>
      </c>
      <c r="D62" s="49"/>
      <c r="E62" s="49"/>
      <c r="F62" s="38">
        <v>60</v>
      </c>
      <c r="G62" s="38" t="s">
        <v>96</v>
      </c>
      <c r="H62" s="41">
        <v>251</v>
      </c>
      <c r="I62" s="21"/>
      <c r="K62" s="37">
        <v>60</v>
      </c>
      <c r="L62" s="38" t="s">
        <v>436</v>
      </c>
      <c r="M62" s="41">
        <v>466</v>
      </c>
      <c r="N62" s="49"/>
      <c r="P62" s="37">
        <v>2</v>
      </c>
      <c r="Q62" s="37" t="s">
        <v>113</v>
      </c>
      <c r="R62" s="39">
        <v>530</v>
      </c>
      <c r="S62" s="37">
        <v>75</v>
      </c>
    </row>
    <row r="63" spans="1:19" ht="10.15" customHeight="1" x14ac:dyDescent="0.25">
      <c r="A63" s="38">
        <v>61</v>
      </c>
      <c r="B63" s="38" t="s">
        <v>43</v>
      </c>
      <c r="C63" s="41">
        <v>175</v>
      </c>
      <c r="D63" s="49"/>
      <c r="E63" s="49"/>
      <c r="F63" s="38">
        <v>61</v>
      </c>
      <c r="G63" s="38" t="s">
        <v>97</v>
      </c>
      <c r="H63" s="41">
        <v>306</v>
      </c>
      <c r="I63" s="21"/>
      <c r="K63" s="37">
        <v>61</v>
      </c>
      <c r="L63" s="38" t="s">
        <v>117</v>
      </c>
      <c r="M63" s="41">
        <v>490</v>
      </c>
      <c r="N63" s="49"/>
      <c r="P63" s="43">
        <v>3</v>
      </c>
      <c r="Q63" s="37" t="s">
        <v>114</v>
      </c>
      <c r="R63" s="39">
        <v>645</v>
      </c>
      <c r="S63" s="37">
        <v>75</v>
      </c>
    </row>
    <row r="64" spans="1:19" ht="10.15" customHeight="1" x14ac:dyDescent="0.25">
      <c r="A64" s="38">
        <v>62</v>
      </c>
      <c r="B64" s="38" t="s">
        <v>44</v>
      </c>
      <c r="C64" s="41">
        <v>186</v>
      </c>
      <c r="D64" s="49"/>
      <c r="E64" s="49"/>
      <c r="F64" s="38">
        <v>62</v>
      </c>
      <c r="G64" s="38" t="s">
        <v>462</v>
      </c>
      <c r="H64" s="41">
        <v>335</v>
      </c>
      <c r="I64" s="21"/>
      <c r="K64" s="38">
        <v>62</v>
      </c>
      <c r="L64" s="38" t="s">
        <v>435</v>
      </c>
      <c r="M64" s="41">
        <v>570</v>
      </c>
      <c r="N64" s="49"/>
      <c r="P64" s="37">
        <v>4</v>
      </c>
      <c r="Q64" s="37" t="s">
        <v>115</v>
      </c>
      <c r="R64" s="39">
        <v>835</v>
      </c>
      <c r="S64" s="37">
        <v>78</v>
      </c>
    </row>
    <row r="65" spans="1:19" ht="10.15" customHeight="1" x14ac:dyDescent="0.25">
      <c r="A65" s="38">
        <v>63</v>
      </c>
      <c r="B65" s="38" t="s">
        <v>45</v>
      </c>
      <c r="C65" s="41">
        <v>228</v>
      </c>
      <c r="D65" s="49"/>
      <c r="E65" s="49"/>
      <c r="F65" s="38">
        <v>63</v>
      </c>
      <c r="G65" s="38" t="s">
        <v>98</v>
      </c>
      <c r="H65" s="41">
        <v>352</v>
      </c>
      <c r="I65" s="21"/>
      <c r="K65" s="37">
        <v>63</v>
      </c>
      <c r="L65" s="38" t="s">
        <v>321</v>
      </c>
      <c r="M65" s="41">
        <v>648</v>
      </c>
      <c r="N65" s="49"/>
      <c r="P65" s="43">
        <v>5</v>
      </c>
      <c r="Q65" s="37" t="s">
        <v>207</v>
      </c>
      <c r="R65" s="39">
        <v>975</v>
      </c>
      <c r="S65" s="37">
        <v>78</v>
      </c>
    </row>
    <row r="66" spans="1:19" ht="10.15" customHeight="1" x14ac:dyDescent="0.25">
      <c r="A66" s="38">
        <v>64</v>
      </c>
      <c r="B66" s="38" t="s">
        <v>359</v>
      </c>
      <c r="C66" s="41">
        <v>245</v>
      </c>
      <c r="D66" s="49"/>
      <c r="E66" s="49"/>
      <c r="F66" s="38">
        <v>64</v>
      </c>
      <c r="G66" s="46" t="s">
        <v>443</v>
      </c>
      <c r="H66" s="46">
        <v>405</v>
      </c>
      <c r="I66" s="21"/>
      <c r="K66" s="37">
        <v>64</v>
      </c>
      <c r="L66" s="38" t="s">
        <v>319</v>
      </c>
      <c r="M66" s="41">
        <v>366</v>
      </c>
      <c r="N66" s="49"/>
      <c r="P66" s="37">
        <v>6</v>
      </c>
      <c r="Q66" s="37" t="s">
        <v>208</v>
      </c>
      <c r="R66" s="39">
        <v>1140</v>
      </c>
      <c r="S66" s="37">
        <v>78</v>
      </c>
    </row>
    <row r="67" spans="1:19" ht="10.15" customHeight="1" x14ac:dyDescent="0.25">
      <c r="A67" s="38">
        <v>65</v>
      </c>
      <c r="B67" s="38" t="s">
        <v>46</v>
      </c>
      <c r="C67" s="41">
        <v>257</v>
      </c>
      <c r="D67" s="49"/>
      <c r="E67" s="49"/>
      <c r="F67" s="38">
        <v>65</v>
      </c>
      <c r="G67" s="38" t="s">
        <v>165</v>
      </c>
      <c r="H67" s="38">
        <v>457</v>
      </c>
      <c r="I67" s="21"/>
      <c r="K67" s="37">
        <v>65</v>
      </c>
      <c r="L67" s="38" t="s">
        <v>12</v>
      </c>
      <c r="M67" s="41">
        <v>449</v>
      </c>
      <c r="N67" s="49"/>
      <c r="P67" s="43">
        <v>7</v>
      </c>
      <c r="Q67" s="37" t="s">
        <v>209</v>
      </c>
      <c r="R67" s="39">
        <v>1310</v>
      </c>
      <c r="S67" s="37">
        <v>78</v>
      </c>
    </row>
    <row r="68" spans="1:19" ht="10.15" customHeight="1" x14ac:dyDescent="0.25">
      <c r="A68" s="38">
        <v>66</v>
      </c>
      <c r="B68" s="38" t="s">
        <v>454</v>
      </c>
      <c r="C68" s="41">
        <v>169</v>
      </c>
      <c r="D68" s="49"/>
      <c r="E68" s="49"/>
      <c r="F68" s="38">
        <v>66</v>
      </c>
      <c r="G68" s="38" t="s">
        <v>336</v>
      </c>
      <c r="H68" s="41">
        <v>286</v>
      </c>
      <c r="I68" s="21"/>
      <c r="K68" s="38">
        <v>66</v>
      </c>
      <c r="L68" s="38" t="s">
        <v>384</v>
      </c>
      <c r="M68" s="41">
        <v>494</v>
      </c>
      <c r="N68" s="49"/>
      <c r="P68" s="37">
        <v>8</v>
      </c>
      <c r="Q68" s="37" t="s">
        <v>166</v>
      </c>
      <c r="R68" s="39">
        <v>2440</v>
      </c>
      <c r="S68" s="37">
        <v>128</v>
      </c>
    </row>
    <row r="69" spans="1:19" ht="10.15" customHeight="1" x14ac:dyDescent="0.25">
      <c r="A69" s="38">
        <v>67</v>
      </c>
      <c r="B69" s="38" t="s">
        <v>47</v>
      </c>
      <c r="C69" s="41">
        <v>176</v>
      </c>
      <c r="D69" s="49"/>
      <c r="E69" s="49"/>
      <c r="F69" s="38">
        <v>67</v>
      </c>
      <c r="G69" s="38" t="s">
        <v>422</v>
      </c>
      <c r="H69" s="41">
        <v>304</v>
      </c>
      <c r="I69" s="21"/>
      <c r="K69" s="37">
        <v>67</v>
      </c>
      <c r="L69" s="38" t="s">
        <v>13</v>
      </c>
      <c r="M69" s="41">
        <v>521</v>
      </c>
      <c r="N69" s="49"/>
      <c r="P69" s="43">
        <v>9</v>
      </c>
      <c r="Q69" s="37" t="s">
        <v>167</v>
      </c>
      <c r="R69" s="39">
        <v>2730</v>
      </c>
      <c r="S69" s="37">
        <v>128</v>
      </c>
    </row>
    <row r="70" spans="1:19" ht="10.15" customHeight="1" x14ac:dyDescent="0.25">
      <c r="A70" s="38">
        <v>68</v>
      </c>
      <c r="B70" s="38" t="s">
        <v>48</v>
      </c>
      <c r="C70" s="41">
        <v>196</v>
      </c>
      <c r="D70" s="49"/>
      <c r="E70" s="49"/>
      <c r="F70" s="38">
        <v>68</v>
      </c>
      <c r="G70" s="38" t="s">
        <v>130</v>
      </c>
      <c r="H70" s="41">
        <v>320</v>
      </c>
      <c r="I70" s="21"/>
      <c r="K70" s="37">
        <v>68</v>
      </c>
      <c r="L70" s="38" t="s">
        <v>14</v>
      </c>
      <c r="M70" s="41">
        <v>604</v>
      </c>
      <c r="N70" s="49"/>
      <c r="P70" s="37">
        <v>10</v>
      </c>
      <c r="Q70" s="37" t="s">
        <v>168</v>
      </c>
      <c r="R70" s="39">
        <v>3110</v>
      </c>
      <c r="S70" s="37">
        <v>128</v>
      </c>
    </row>
    <row r="71" spans="1:19" ht="10.15" customHeight="1" x14ac:dyDescent="0.25">
      <c r="A71" s="38">
        <v>69</v>
      </c>
      <c r="B71" s="38" t="s">
        <v>49</v>
      </c>
      <c r="C71" s="41">
        <v>207</v>
      </c>
      <c r="D71" s="49"/>
      <c r="E71" s="49"/>
      <c r="F71" s="38">
        <v>69</v>
      </c>
      <c r="G71" s="38" t="s">
        <v>99</v>
      </c>
      <c r="H71" s="41">
        <v>339</v>
      </c>
      <c r="I71" s="21"/>
      <c r="K71" s="37">
        <v>69</v>
      </c>
      <c r="L71" s="38" t="s">
        <v>371</v>
      </c>
      <c r="M71" s="41">
        <v>687</v>
      </c>
      <c r="N71" s="49"/>
      <c r="P71" s="43">
        <v>11</v>
      </c>
      <c r="Q71" s="37" t="s">
        <v>179</v>
      </c>
      <c r="R71" s="39">
        <v>3545</v>
      </c>
      <c r="S71" s="37">
        <v>128</v>
      </c>
    </row>
    <row r="72" spans="1:19" ht="10.15" customHeight="1" x14ac:dyDescent="0.25">
      <c r="A72" s="38">
        <v>70</v>
      </c>
      <c r="B72" s="38" t="s">
        <v>50</v>
      </c>
      <c r="C72" s="41">
        <v>251</v>
      </c>
      <c r="D72" s="49"/>
      <c r="E72" s="49"/>
      <c r="F72" s="38">
        <v>70</v>
      </c>
      <c r="G72" s="38" t="s">
        <v>100</v>
      </c>
      <c r="H72" s="41">
        <v>414</v>
      </c>
      <c r="I72" s="21"/>
      <c r="K72" s="38">
        <v>70</v>
      </c>
      <c r="L72" s="38" t="s">
        <v>545</v>
      </c>
      <c r="M72" s="41">
        <v>474</v>
      </c>
      <c r="N72" s="49"/>
      <c r="P72" s="37">
        <v>12</v>
      </c>
      <c r="Q72" s="37" t="s">
        <v>349</v>
      </c>
      <c r="R72" s="39">
        <v>4070</v>
      </c>
      <c r="S72" s="37">
        <v>128</v>
      </c>
    </row>
    <row r="73" spans="1:19" ht="10.15" customHeight="1" x14ac:dyDescent="0.25">
      <c r="A73" s="38">
        <v>71</v>
      </c>
      <c r="B73" s="38" t="s">
        <v>419</v>
      </c>
      <c r="C73" s="41">
        <v>275</v>
      </c>
      <c r="D73" s="49"/>
      <c r="E73" s="49"/>
      <c r="F73" s="38">
        <v>71</v>
      </c>
      <c r="G73" s="38" t="s">
        <v>423</v>
      </c>
      <c r="H73" s="41">
        <v>454</v>
      </c>
      <c r="I73" s="21"/>
      <c r="K73" s="37">
        <v>71</v>
      </c>
      <c r="L73" s="38" t="s">
        <v>425</v>
      </c>
      <c r="M73" s="41">
        <v>550</v>
      </c>
      <c r="N73" s="49"/>
      <c r="P73" s="131" t="s">
        <v>548</v>
      </c>
      <c r="Q73" s="132"/>
      <c r="R73" s="132"/>
      <c r="S73" s="133"/>
    </row>
    <row r="74" spans="1:19" ht="10.15" customHeight="1" x14ac:dyDescent="0.25">
      <c r="A74" s="38">
        <v>72</v>
      </c>
      <c r="B74" s="38" t="s">
        <v>51</v>
      </c>
      <c r="C74" s="41">
        <v>289</v>
      </c>
      <c r="D74" s="49"/>
      <c r="E74" s="49"/>
      <c r="F74" s="38">
        <v>72</v>
      </c>
      <c r="G74" s="38" t="s">
        <v>101</v>
      </c>
      <c r="H74" s="41">
        <v>478</v>
      </c>
      <c r="I74" s="21"/>
      <c r="K74" s="37">
        <v>72</v>
      </c>
      <c r="L74" s="38" t="s">
        <v>426</v>
      </c>
      <c r="M74" s="41">
        <v>639</v>
      </c>
      <c r="N74" s="49"/>
      <c r="P74" s="134"/>
      <c r="Q74" s="135"/>
      <c r="R74" s="135"/>
      <c r="S74" s="136"/>
    </row>
    <row r="75" spans="1:19" ht="10.15" customHeight="1" x14ac:dyDescent="0.25">
      <c r="A75" s="38">
        <v>73</v>
      </c>
      <c r="B75" s="46" t="s">
        <v>428</v>
      </c>
      <c r="C75" s="47">
        <v>331</v>
      </c>
      <c r="D75" s="49"/>
      <c r="E75" s="49"/>
      <c r="F75" s="38">
        <v>73</v>
      </c>
      <c r="G75" s="38" t="s">
        <v>444</v>
      </c>
      <c r="H75" s="38">
        <v>552</v>
      </c>
      <c r="I75" s="21"/>
      <c r="K75" s="37">
        <v>73</v>
      </c>
      <c r="L75" s="38" t="s">
        <v>224</v>
      </c>
      <c r="M75" s="41">
        <v>530</v>
      </c>
      <c r="N75" s="49"/>
      <c r="P75" s="150" t="s">
        <v>0</v>
      </c>
      <c r="Q75" s="148" t="s">
        <v>109</v>
      </c>
      <c r="R75" s="37" t="s">
        <v>111</v>
      </c>
      <c r="S75" s="37" t="s">
        <v>111</v>
      </c>
    </row>
    <row r="76" spans="1:19" ht="10.15" customHeight="1" x14ac:dyDescent="0.25">
      <c r="A76" s="38">
        <v>74</v>
      </c>
      <c r="B76" s="46" t="s">
        <v>237</v>
      </c>
      <c r="C76" s="47">
        <v>373</v>
      </c>
      <c r="D76" s="49"/>
      <c r="E76" s="49"/>
      <c r="F76" s="38">
        <v>74</v>
      </c>
      <c r="G76" s="46" t="s">
        <v>124</v>
      </c>
      <c r="H76" s="46">
        <v>618</v>
      </c>
      <c r="I76" s="21"/>
      <c r="K76" s="38">
        <v>74</v>
      </c>
      <c r="L76" s="38" t="s">
        <v>273</v>
      </c>
      <c r="M76" s="41">
        <v>547</v>
      </c>
      <c r="N76" s="49"/>
      <c r="P76" s="151"/>
      <c r="Q76" s="149"/>
      <c r="R76" s="37" t="s">
        <v>112</v>
      </c>
      <c r="S76" s="37" t="s">
        <v>206</v>
      </c>
    </row>
    <row r="77" spans="1:19" ht="10.15" customHeight="1" x14ac:dyDescent="0.25">
      <c r="A77" s="38">
        <v>75</v>
      </c>
      <c r="B77" s="38" t="s">
        <v>52</v>
      </c>
      <c r="C77" s="41">
        <v>213</v>
      </c>
      <c r="D77" s="49"/>
      <c r="E77" s="49"/>
      <c r="F77" s="38">
        <v>75</v>
      </c>
      <c r="G77" s="38" t="s">
        <v>201</v>
      </c>
      <c r="H77" s="41">
        <v>764</v>
      </c>
      <c r="I77" s="21"/>
      <c r="K77" s="37">
        <v>75</v>
      </c>
      <c r="L77" s="38" t="s">
        <v>274</v>
      </c>
      <c r="M77" s="41">
        <v>653</v>
      </c>
      <c r="N77" s="49"/>
      <c r="P77" s="37">
        <v>1</v>
      </c>
      <c r="Q77" s="37" t="s">
        <v>181</v>
      </c>
      <c r="R77" s="39">
        <v>39</v>
      </c>
      <c r="S77" s="37">
        <v>58</v>
      </c>
    </row>
    <row r="78" spans="1:19" ht="10.15" customHeight="1" x14ac:dyDescent="0.25">
      <c r="A78" s="38">
        <v>76</v>
      </c>
      <c r="B78" s="38" t="s">
        <v>62</v>
      </c>
      <c r="C78" s="41">
        <v>237</v>
      </c>
      <c r="D78" s="49"/>
      <c r="E78" s="49"/>
      <c r="F78" s="38">
        <v>76</v>
      </c>
      <c r="G78" s="38" t="s">
        <v>337</v>
      </c>
      <c r="H78" s="41">
        <v>360</v>
      </c>
      <c r="I78" s="21"/>
      <c r="K78" s="37">
        <v>76</v>
      </c>
      <c r="L78" s="38" t="s">
        <v>314</v>
      </c>
      <c r="M78" s="41">
        <v>866</v>
      </c>
      <c r="N78" s="49"/>
      <c r="P78" s="37">
        <v>2</v>
      </c>
      <c r="Q78" s="37" t="s">
        <v>182</v>
      </c>
      <c r="R78" s="39">
        <v>55</v>
      </c>
      <c r="S78" s="37">
        <v>58</v>
      </c>
    </row>
    <row r="79" spans="1:19" ht="10.15" customHeight="1" x14ac:dyDescent="0.25">
      <c r="A79" s="38">
        <v>77</v>
      </c>
      <c r="B79" s="38" t="s">
        <v>53</v>
      </c>
      <c r="C79" s="41">
        <v>251</v>
      </c>
      <c r="D79" s="49"/>
      <c r="E79" s="49"/>
      <c r="F79" s="38">
        <v>77</v>
      </c>
      <c r="G79" s="38" t="s">
        <v>449</v>
      </c>
      <c r="H79" s="41">
        <v>383</v>
      </c>
      <c r="I79" s="21"/>
      <c r="K79" s="37">
        <v>77</v>
      </c>
      <c r="L79" s="38" t="s">
        <v>365</v>
      </c>
      <c r="M79" s="41">
        <v>970</v>
      </c>
      <c r="N79" s="49"/>
      <c r="P79" s="37">
        <v>3</v>
      </c>
      <c r="Q79" s="37" t="s">
        <v>183</v>
      </c>
      <c r="R79" s="39">
        <v>75</v>
      </c>
      <c r="S79" s="37">
        <v>65</v>
      </c>
    </row>
    <row r="80" spans="1:19" ht="10.15" customHeight="1" x14ac:dyDescent="0.25">
      <c r="A80" s="38">
        <v>78</v>
      </c>
      <c r="B80" s="38" t="s">
        <v>54</v>
      </c>
      <c r="C80" s="41">
        <v>306</v>
      </c>
      <c r="D80" s="49"/>
      <c r="E80" s="49"/>
      <c r="F80" s="38">
        <v>78</v>
      </c>
      <c r="G80" s="38" t="s">
        <v>338</v>
      </c>
      <c r="H80" s="41">
        <v>402</v>
      </c>
      <c r="I80" s="21"/>
      <c r="K80" s="38">
        <v>78</v>
      </c>
      <c r="L80" s="38" t="s">
        <v>445</v>
      </c>
      <c r="M80" s="41">
        <v>573</v>
      </c>
      <c r="N80" s="49"/>
      <c r="P80" s="37">
        <v>4</v>
      </c>
      <c r="Q80" s="37" t="s">
        <v>507</v>
      </c>
      <c r="R80" s="39">
        <v>107</v>
      </c>
      <c r="S80" s="37">
        <v>65</v>
      </c>
    </row>
    <row r="81" spans="1:19" ht="10.15" customHeight="1" x14ac:dyDescent="0.25">
      <c r="A81" s="38">
        <v>79</v>
      </c>
      <c r="B81" s="38" t="s">
        <v>466</v>
      </c>
      <c r="C81" s="41">
        <v>335</v>
      </c>
      <c r="D81" s="49"/>
      <c r="E81" s="49"/>
      <c r="F81" s="38">
        <v>79</v>
      </c>
      <c r="G81" s="38" t="s">
        <v>131</v>
      </c>
      <c r="H81" s="41">
        <v>427</v>
      </c>
      <c r="I81" s="21"/>
      <c r="K81" s="37">
        <v>79</v>
      </c>
      <c r="L81" s="38" t="s">
        <v>220</v>
      </c>
      <c r="M81" s="41">
        <v>656</v>
      </c>
      <c r="N81" s="49"/>
      <c r="P81" s="37">
        <v>5</v>
      </c>
      <c r="Q81" s="37" t="s">
        <v>508</v>
      </c>
      <c r="R81" s="39">
        <v>43</v>
      </c>
      <c r="S81" s="37">
        <v>50</v>
      </c>
    </row>
    <row r="82" spans="1:19" ht="10.15" customHeight="1" x14ac:dyDescent="0.25">
      <c r="A82" s="38">
        <v>80</v>
      </c>
      <c r="B82" s="38" t="s">
        <v>55</v>
      </c>
      <c r="C82" s="41">
        <v>352</v>
      </c>
      <c r="D82" s="49"/>
      <c r="E82" s="49"/>
      <c r="F82" s="38">
        <v>80</v>
      </c>
      <c r="G82" s="38" t="s">
        <v>102</v>
      </c>
      <c r="H82" s="41">
        <v>522</v>
      </c>
      <c r="I82" s="21"/>
      <c r="K82" s="37">
        <v>80</v>
      </c>
      <c r="L82" s="38" t="s">
        <v>369</v>
      </c>
      <c r="M82" s="41">
        <v>785</v>
      </c>
      <c r="N82" s="49"/>
      <c r="P82" s="37">
        <v>6</v>
      </c>
      <c r="Q82" s="37" t="s">
        <v>509</v>
      </c>
      <c r="R82" s="39">
        <v>73</v>
      </c>
      <c r="S82" s="37">
        <v>55</v>
      </c>
    </row>
    <row r="83" spans="1:19" ht="10.15" customHeight="1" x14ac:dyDescent="0.25">
      <c r="A83" s="38">
        <v>81</v>
      </c>
      <c r="B83" s="46" t="s">
        <v>235</v>
      </c>
      <c r="C83" s="47">
        <v>457</v>
      </c>
      <c r="D83" s="49"/>
      <c r="E83" s="49"/>
      <c r="F83" s="38">
        <v>81</v>
      </c>
      <c r="G83" s="38" t="s">
        <v>103</v>
      </c>
      <c r="H83" s="41">
        <v>610</v>
      </c>
      <c r="I83" s="21"/>
      <c r="K83" s="37">
        <v>81</v>
      </c>
      <c r="L83" s="38" t="s">
        <v>200</v>
      </c>
      <c r="M83" s="38">
        <v>1040</v>
      </c>
      <c r="N83" s="49"/>
      <c r="P83" s="37">
        <v>7</v>
      </c>
      <c r="Q83" s="37" t="s">
        <v>510</v>
      </c>
      <c r="R83" s="39">
        <v>90</v>
      </c>
      <c r="S83" s="37">
        <v>51</v>
      </c>
    </row>
    <row r="84" spans="1:19" ht="10.15" customHeight="1" x14ac:dyDescent="0.25">
      <c r="A84" s="38">
        <v>82</v>
      </c>
      <c r="B84" s="38" t="s">
        <v>366</v>
      </c>
      <c r="C84" s="41">
        <v>249</v>
      </c>
      <c r="D84" s="49"/>
      <c r="E84" s="49"/>
      <c r="F84" s="38">
        <v>82</v>
      </c>
      <c r="G84" s="38" t="s">
        <v>437</v>
      </c>
      <c r="H84" s="38">
        <v>699</v>
      </c>
      <c r="I84" s="21"/>
      <c r="K84" s="38">
        <v>82</v>
      </c>
      <c r="L84" s="38" t="s">
        <v>202</v>
      </c>
      <c r="M84" s="38">
        <v>1200</v>
      </c>
      <c r="N84" s="49"/>
      <c r="P84" s="37">
        <v>8</v>
      </c>
      <c r="Q84" s="37" t="s">
        <v>511</v>
      </c>
      <c r="R84" s="39">
        <v>103</v>
      </c>
      <c r="S84" s="37">
        <v>51</v>
      </c>
    </row>
    <row r="85" spans="1:19" ht="10.15" customHeight="1" x14ac:dyDescent="0.25">
      <c r="A85" s="38">
        <v>83</v>
      </c>
      <c r="B85" s="38" t="s">
        <v>158</v>
      </c>
      <c r="C85" s="41">
        <v>278</v>
      </c>
      <c r="D85" s="49"/>
      <c r="E85" s="49"/>
      <c r="F85" s="38">
        <v>83</v>
      </c>
      <c r="G85" s="38" t="s">
        <v>104</v>
      </c>
      <c r="H85" s="38">
        <v>793</v>
      </c>
      <c r="I85" s="21"/>
      <c r="K85" s="37">
        <v>83</v>
      </c>
      <c r="L85" s="38" t="s">
        <v>372</v>
      </c>
      <c r="M85" s="38">
        <v>1710</v>
      </c>
      <c r="N85" s="49"/>
      <c r="O85" s="21"/>
      <c r="P85" s="37">
        <v>9</v>
      </c>
      <c r="Q85" s="60" t="s">
        <v>258</v>
      </c>
      <c r="R85" s="141">
        <v>75</v>
      </c>
      <c r="S85" s="141"/>
    </row>
    <row r="86" spans="1:19" ht="10.15" customHeight="1" x14ac:dyDescent="0.25">
      <c r="A86" s="38">
        <v>84</v>
      </c>
      <c r="B86" s="38" t="s">
        <v>56</v>
      </c>
      <c r="C86" s="41">
        <v>295</v>
      </c>
      <c r="D86" s="49"/>
      <c r="E86" s="49"/>
      <c r="F86" s="38">
        <v>84</v>
      </c>
      <c r="G86" s="38" t="s">
        <v>105</v>
      </c>
      <c r="H86" s="38">
        <v>965</v>
      </c>
      <c r="I86" s="21"/>
      <c r="K86" s="37">
        <v>84</v>
      </c>
      <c r="L86" s="38" t="s">
        <v>318</v>
      </c>
      <c r="M86" s="38">
        <v>1090</v>
      </c>
      <c r="N86" s="49"/>
      <c r="O86" s="21"/>
      <c r="P86" s="37">
        <v>10</v>
      </c>
      <c r="Q86" s="60" t="s">
        <v>259</v>
      </c>
      <c r="R86" s="142">
        <v>70</v>
      </c>
      <c r="S86" s="143"/>
    </row>
    <row r="87" spans="1:19" ht="10.15" customHeight="1" x14ac:dyDescent="0.25">
      <c r="A87" s="38">
        <v>85</v>
      </c>
      <c r="B87" s="38" t="s">
        <v>57</v>
      </c>
      <c r="C87" s="41">
        <v>360</v>
      </c>
      <c r="D87" s="49"/>
      <c r="E87" s="49"/>
      <c r="F87" s="38">
        <v>85</v>
      </c>
      <c r="G87" s="38" t="s">
        <v>227</v>
      </c>
      <c r="H87" s="38">
        <v>631</v>
      </c>
      <c r="I87" s="21"/>
      <c r="K87" s="37">
        <v>85</v>
      </c>
      <c r="L87" s="38" t="s">
        <v>266</v>
      </c>
      <c r="M87" s="38">
        <v>1450</v>
      </c>
      <c r="N87" s="49"/>
      <c r="O87" s="21"/>
      <c r="P87" s="37">
        <v>11</v>
      </c>
      <c r="Q87" s="60" t="s">
        <v>575</v>
      </c>
      <c r="R87" s="61">
        <f>Лист1!N25*Лист2!S84</f>
        <v>31.62</v>
      </c>
      <c r="S87" s="60">
        <v>66</v>
      </c>
    </row>
    <row r="88" spans="1:19" ht="10.15" customHeight="1" x14ac:dyDescent="0.25">
      <c r="A88" s="38">
        <v>86</v>
      </c>
      <c r="B88" s="38" t="s">
        <v>135</v>
      </c>
      <c r="C88" s="41">
        <v>415</v>
      </c>
      <c r="D88" s="49"/>
      <c r="E88" s="49"/>
      <c r="F88" s="38">
        <v>86</v>
      </c>
      <c r="G88" s="38" t="s">
        <v>217</v>
      </c>
      <c r="H88" s="38">
        <v>730</v>
      </c>
      <c r="I88" s="21"/>
      <c r="K88" s="38">
        <v>86</v>
      </c>
      <c r="L88" s="38" t="s">
        <v>270</v>
      </c>
      <c r="M88" s="38">
        <v>1620</v>
      </c>
      <c r="N88" s="49"/>
      <c r="P88" s="37">
        <v>12</v>
      </c>
      <c r="Q88" s="60" t="s">
        <v>576</v>
      </c>
      <c r="R88" s="61">
        <f>Лист1!N26*Лист2!S87</f>
        <v>58.74</v>
      </c>
      <c r="S88" s="60">
        <v>64</v>
      </c>
    </row>
    <row r="89" spans="1:19" ht="10.15" customHeight="1" x14ac:dyDescent="0.25">
      <c r="A89" s="38">
        <v>87</v>
      </c>
      <c r="B89" s="46" t="s">
        <v>262</v>
      </c>
      <c r="C89" s="47">
        <v>541</v>
      </c>
      <c r="D89" s="49"/>
      <c r="E89" s="49"/>
      <c r="F89" s="38">
        <v>87</v>
      </c>
      <c r="G89" s="38" t="s">
        <v>136</v>
      </c>
      <c r="H89" s="38">
        <v>955</v>
      </c>
      <c r="I89" s="21"/>
      <c r="K89" s="37">
        <v>87</v>
      </c>
      <c r="L89" s="38" t="s">
        <v>267</v>
      </c>
      <c r="M89" s="38">
        <v>2375</v>
      </c>
      <c r="N89" s="49"/>
      <c r="P89" s="37">
        <v>13</v>
      </c>
      <c r="Q89" s="60" t="s">
        <v>577</v>
      </c>
      <c r="R89" s="61">
        <f>Лист1!N27*Лист2!S88</f>
        <v>77.44</v>
      </c>
      <c r="S89" s="60">
        <v>64</v>
      </c>
    </row>
    <row r="90" spans="1:19" ht="10.15" customHeight="1" x14ac:dyDescent="0.25">
      <c r="A90" s="38">
        <v>88</v>
      </c>
      <c r="B90" s="46" t="s">
        <v>477</v>
      </c>
      <c r="C90" s="47">
        <v>661</v>
      </c>
      <c r="D90" s="49"/>
      <c r="E90" s="49"/>
      <c r="F90" s="38">
        <v>88</v>
      </c>
      <c r="G90" s="38" t="s">
        <v>219</v>
      </c>
      <c r="H90" s="38">
        <v>1600</v>
      </c>
      <c r="I90" s="21"/>
      <c r="K90" s="37">
        <v>88</v>
      </c>
      <c r="L90" s="38" t="s">
        <v>493</v>
      </c>
      <c r="M90" s="38">
        <v>2840</v>
      </c>
      <c r="N90" s="49"/>
      <c r="P90" s="37">
        <v>14</v>
      </c>
      <c r="Q90" s="60" t="s">
        <v>578</v>
      </c>
      <c r="R90" s="61">
        <f>Лист1!N28*Лист2!S89</f>
        <v>101.12</v>
      </c>
      <c r="S90" s="60">
        <v>64</v>
      </c>
    </row>
    <row r="91" spans="1:19" ht="10.15" customHeight="1" x14ac:dyDescent="0.25">
      <c r="A91" s="38">
        <v>89</v>
      </c>
      <c r="B91" s="38" t="s">
        <v>339</v>
      </c>
      <c r="C91" s="41">
        <v>276</v>
      </c>
      <c r="D91" s="49"/>
      <c r="E91" s="49"/>
      <c r="F91" s="38">
        <v>89</v>
      </c>
      <c r="G91" s="38" t="s">
        <v>169</v>
      </c>
      <c r="H91" s="38">
        <v>1585</v>
      </c>
      <c r="I91" s="21"/>
      <c r="J91" s="21"/>
      <c r="K91" s="37">
        <v>89</v>
      </c>
      <c r="L91" s="38" t="s">
        <v>494</v>
      </c>
      <c r="M91" s="38">
        <v>3550</v>
      </c>
      <c r="N91" s="49"/>
      <c r="P91" s="37">
        <v>15</v>
      </c>
      <c r="Q91" s="60" t="s">
        <v>579</v>
      </c>
      <c r="R91" s="61">
        <f>Лист1!N29*Лист2!S90</f>
        <v>128</v>
      </c>
      <c r="S91" s="60">
        <v>64</v>
      </c>
    </row>
    <row r="92" spans="1:19" ht="10.15" customHeight="1" x14ac:dyDescent="0.25">
      <c r="A92" s="38">
        <v>90</v>
      </c>
      <c r="B92" s="38" t="s">
        <v>129</v>
      </c>
      <c r="C92" s="41">
        <v>299</v>
      </c>
      <c r="D92" s="49"/>
      <c r="E92" s="49"/>
      <c r="F92" s="38">
        <v>90</v>
      </c>
      <c r="G92" s="38" t="s">
        <v>137</v>
      </c>
      <c r="H92" s="38">
        <v>1960</v>
      </c>
      <c r="I92" s="21"/>
      <c r="J92" s="21"/>
      <c r="K92" s="38">
        <v>90</v>
      </c>
      <c r="L92" s="38" t="s">
        <v>268</v>
      </c>
      <c r="M92" s="38">
        <v>4240</v>
      </c>
      <c r="N92" s="49"/>
      <c r="P92" s="37">
        <v>16</v>
      </c>
      <c r="Q92" s="63" t="s">
        <v>251</v>
      </c>
      <c r="R92" s="147">
        <v>90</v>
      </c>
      <c r="S92" s="147"/>
    </row>
    <row r="93" spans="1:19" ht="10.15" customHeight="1" x14ac:dyDescent="0.25">
      <c r="A93" s="38">
        <v>91</v>
      </c>
      <c r="B93" s="38" t="s">
        <v>58</v>
      </c>
      <c r="C93" s="41">
        <v>317</v>
      </c>
      <c r="D93" s="49"/>
      <c r="E93" s="49"/>
      <c r="F93" s="38">
        <v>91</v>
      </c>
      <c r="G93" s="38" t="s">
        <v>439</v>
      </c>
      <c r="H93" s="38">
        <v>2105</v>
      </c>
      <c r="I93" s="21"/>
      <c r="K93" s="37">
        <v>91</v>
      </c>
      <c r="L93" s="38" t="s">
        <v>269</v>
      </c>
      <c r="M93" s="38">
        <v>5630</v>
      </c>
      <c r="N93" s="49"/>
      <c r="P93" s="37">
        <v>17</v>
      </c>
      <c r="Q93" s="62" t="s">
        <v>247</v>
      </c>
      <c r="R93" s="141">
        <v>88</v>
      </c>
      <c r="S93" s="141"/>
    </row>
    <row r="94" spans="1:19" ht="10.15" customHeight="1" x14ac:dyDescent="0.25">
      <c r="A94" s="38">
        <v>92</v>
      </c>
      <c r="B94" s="38" t="s">
        <v>59</v>
      </c>
      <c r="C94" s="41">
        <v>387</v>
      </c>
      <c r="D94" s="49"/>
      <c r="E94" s="49"/>
      <c r="F94" s="38">
        <v>92</v>
      </c>
      <c r="G94" s="38" t="s">
        <v>170</v>
      </c>
      <c r="H94" s="38">
        <v>1820</v>
      </c>
      <c r="I94" s="21"/>
      <c r="K94" s="37">
        <v>92</v>
      </c>
      <c r="L94" s="38" t="s">
        <v>271</v>
      </c>
      <c r="M94" s="38">
        <v>4670</v>
      </c>
      <c r="N94" s="49"/>
      <c r="P94" s="37">
        <v>18</v>
      </c>
      <c r="Q94" s="62" t="s">
        <v>248</v>
      </c>
      <c r="R94" s="141">
        <v>88</v>
      </c>
      <c r="S94" s="141"/>
    </row>
    <row r="95" spans="1:19" ht="10.15" customHeight="1" x14ac:dyDescent="0.25">
      <c r="A95" s="38">
        <v>93</v>
      </c>
      <c r="B95" s="38" t="s">
        <v>60</v>
      </c>
      <c r="C95" s="41">
        <v>446</v>
      </c>
      <c r="D95" s="49"/>
      <c r="E95" s="49"/>
      <c r="F95" s="38">
        <v>93</v>
      </c>
      <c r="G95" s="38" t="s">
        <v>138</v>
      </c>
      <c r="H95" s="38">
        <v>2270</v>
      </c>
      <c r="I95" s="21"/>
      <c r="K95" s="37">
        <v>93</v>
      </c>
      <c r="L95" s="38" t="s">
        <v>524</v>
      </c>
      <c r="M95" s="38">
        <v>5590</v>
      </c>
      <c r="N95" s="49"/>
      <c r="P95" s="37">
        <v>19</v>
      </c>
      <c r="Q95" s="62" t="s">
        <v>249</v>
      </c>
      <c r="R95" s="141">
        <v>88</v>
      </c>
      <c r="S95" s="141"/>
    </row>
    <row r="96" spans="1:19" ht="10.15" customHeight="1" x14ac:dyDescent="0.25">
      <c r="A96" s="38">
        <v>94</v>
      </c>
      <c r="B96" s="46" t="s">
        <v>228</v>
      </c>
      <c r="C96" s="47">
        <v>583</v>
      </c>
      <c r="D96" s="49"/>
      <c r="E96" s="49"/>
      <c r="F96" s="38">
        <v>94</v>
      </c>
      <c r="G96" s="38" t="s">
        <v>392</v>
      </c>
      <c r="H96" s="38">
        <v>3000</v>
      </c>
      <c r="I96" s="21"/>
      <c r="K96" s="38">
        <v>94</v>
      </c>
      <c r="L96" s="38" t="s">
        <v>504</v>
      </c>
      <c r="M96" s="38">
        <v>9230</v>
      </c>
      <c r="N96" s="49"/>
      <c r="P96" s="37">
        <v>20</v>
      </c>
      <c r="Q96" s="62" t="s">
        <v>250</v>
      </c>
      <c r="R96" s="141">
        <v>88</v>
      </c>
      <c r="S96" s="141"/>
    </row>
    <row r="97" spans="1:17" ht="10.15" customHeight="1" x14ac:dyDescent="0.25">
      <c r="A97" s="38">
        <v>95</v>
      </c>
      <c r="B97" s="38" t="s">
        <v>471</v>
      </c>
      <c r="C97" s="47">
        <v>714</v>
      </c>
      <c r="D97" s="49"/>
      <c r="E97" s="49"/>
      <c r="F97" s="38">
        <v>95</v>
      </c>
      <c r="G97" s="38" t="s">
        <v>171</v>
      </c>
      <c r="H97" s="38">
        <v>2060</v>
      </c>
      <c r="I97" s="21"/>
      <c r="K97" s="38">
        <v>1</v>
      </c>
      <c r="L97" s="38" t="s">
        <v>119</v>
      </c>
      <c r="M97" s="38">
        <v>39</v>
      </c>
      <c r="N97" s="49"/>
    </row>
    <row r="98" spans="1:17" ht="10.15" customHeight="1" x14ac:dyDescent="0.25">
      <c r="A98" s="38">
        <v>96</v>
      </c>
      <c r="B98" s="46" t="s">
        <v>368</v>
      </c>
      <c r="C98" s="47">
        <v>383</v>
      </c>
      <c r="D98" s="49"/>
      <c r="E98" s="49"/>
      <c r="F98" s="38">
        <v>96</v>
      </c>
      <c r="G98" s="38" t="s">
        <v>139</v>
      </c>
      <c r="H98" s="38">
        <v>2550</v>
      </c>
      <c r="I98" s="21"/>
      <c r="K98" s="38">
        <v>2</v>
      </c>
      <c r="L98" s="38" t="s">
        <v>120</v>
      </c>
      <c r="M98" s="38">
        <v>42</v>
      </c>
      <c r="N98" s="49"/>
    </row>
    <row r="99" spans="1:17" ht="10.15" customHeight="1" x14ac:dyDescent="0.25">
      <c r="A99" s="38">
        <v>97</v>
      </c>
      <c r="B99" s="46" t="s">
        <v>367</v>
      </c>
      <c r="C99" s="47">
        <v>468</v>
      </c>
      <c r="D99" s="49"/>
      <c r="E99" s="49"/>
      <c r="F99" s="38">
        <v>97</v>
      </c>
      <c r="G99" s="38" t="s">
        <v>393</v>
      </c>
      <c r="H99" s="38">
        <v>3055</v>
      </c>
      <c r="I99" s="21"/>
      <c r="K99" s="38">
        <v>3</v>
      </c>
      <c r="L99" s="38" t="s">
        <v>370</v>
      </c>
      <c r="M99" s="38">
        <v>44</v>
      </c>
      <c r="N99" s="49"/>
    </row>
    <row r="100" spans="1:17" ht="10.15" customHeight="1" x14ac:dyDescent="0.25">
      <c r="A100" s="38">
        <v>98</v>
      </c>
      <c r="B100" s="38" t="s">
        <v>264</v>
      </c>
      <c r="C100" s="41">
        <v>541</v>
      </c>
      <c r="D100" s="49"/>
      <c r="E100" s="49"/>
      <c r="F100" s="38">
        <v>98</v>
      </c>
      <c r="G100" s="38" t="s">
        <v>223</v>
      </c>
      <c r="H100" s="38">
        <v>2870</v>
      </c>
      <c r="I100" s="21"/>
      <c r="K100" s="38">
        <v>4</v>
      </c>
      <c r="L100" s="38" t="s">
        <v>2</v>
      </c>
      <c r="M100" s="38">
        <v>49</v>
      </c>
      <c r="N100" s="49"/>
      <c r="Q100" s="1" t="str">
        <f>Лист1!Q5</f>
        <v>31.03.2025 год</v>
      </c>
    </row>
    <row r="101" spans="1:17" ht="10.15" customHeight="1" x14ac:dyDescent="0.25">
      <c r="A101" s="38">
        <v>99</v>
      </c>
      <c r="B101" s="38" t="s">
        <v>265</v>
      </c>
      <c r="C101" s="38">
        <v>710</v>
      </c>
      <c r="D101" s="49"/>
      <c r="E101" s="40"/>
      <c r="F101" s="38">
        <v>99</v>
      </c>
      <c r="G101" s="38" t="s">
        <v>489</v>
      </c>
      <c r="H101" s="38">
        <v>3770</v>
      </c>
      <c r="I101" s="21"/>
      <c r="K101" s="38">
        <v>5</v>
      </c>
      <c r="L101" s="38" t="s">
        <v>3</v>
      </c>
      <c r="M101" s="38">
        <v>62</v>
      </c>
      <c r="N101" s="49"/>
    </row>
    <row r="102" spans="1:17" ht="10.15" customHeight="1" x14ac:dyDescent="0.25">
      <c r="A102" s="38">
        <v>100</v>
      </c>
      <c r="B102" s="38" t="s">
        <v>490</v>
      </c>
      <c r="C102" s="38">
        <v>427</v>
      </c>
      <c r="D102" s="49"/>
      <c r="E102" s="40"/>
      <c r="F102" s="38">
        <v>100</v>
      </c>
      <c r="G102" s="38" t="s">
        <v>488</v>
      </c>
      <c r="H102" s="38">
        <v>4970</v>
      </c>
      <c r="I102" s="21"/>
      <c r="K102" s="38">
        <v>6</v>
      </c>
      <c r="L102" s="38" t="s">
        <v>482</v>
      </c>
      <c r="M102" s="38">
        <v>73</v>
      </c>
      <c r="N102" s="49"/>
    </row>
    <row r="103" spans="1:17" ht="10.15" customHeight="1" x14ac:dyDescent="0.3">
      <c r="A103" s="38">
        <v>101</v>
      </c>
      <c r="B103" s="38" t="s">
        <v>373</v>
      </c>
      <c r="C103" s="38">
        <v>522</v>
      </c>
      <c r="D103" s="49"/>
      <c r="E103" s="40"/>
      <c r="I103" s="44"/>
      <c r="K103" s="38">
        <v>7</v>
      </c>
      <c r="L103" s="38" t="s">
        <v>4</v>
      </c>
      <c r="M103" s="38">
        <v>78</v>
      </c>
      <c r="N103" s="49"/>
    </row>
    <row r="104" spans="1:17" ht="10.15" customHeight="1" x14ac:dyDescent="0.3">
      <c r="A104" s="38">
        <v>102</v>
      </c>
      <c r="B104" s="38" t="s">
        <v>178</v>
      </c>
      <c r="C104" s="38">
        <v>604</v>
      </c>
      <c r="D104" s="49"/>
      <c r="E104" s="7"/>
      <c r="I104" s="44"/>
      <c r="K104" s="38">
        <v>8</v>
      </c>
      <c r="L104" s="38" t="s">
        <v>140</v>
      </c>
      <c r="M104" s="38">
        <v>85</v>
      </c>
      <c r="N104" s="49"/>
    </row>
    <row r="105" spans="1:17" ht="10.15" customHeight="1" x14ac:dyDescent="0.3">
      <c r="A105" s="38">
        <v>103</v>
      </c>
      <c r="B105" s="38" t="s">
        <v>315</v>
      </c>
      <c r="C105" s="38">
        <v>793</v>
      </c>
      <c r="D105" s="49"/>
      <c r="E105" s="7"/>
      <c r="I105" s="44"/>
      <c r="K105" s="38">
        <v>9</v>
      </c>
      <c r="L105" s="38" t="s">
        <v>5</v>
      </c>
      <c r="M105" s="38">
        <v>91</v>
      </c>
      <c r="N105" s="49"/>
    </row>
    <row r="106" spans="1:17" ht="10.15" customHeight="1" x14ac:dyDescent="0.3">
      <c r="A106" s="3"/>
      <c r="C106" s="3"/>
      <c r="I106" s="44"/>
      <c r="K106" s="38">
        <v>10</v>
      </c>
      <c r="L106" s="38" t="s">
        <v>461</v>
      </c>
      <c r="M106" s="38">
        <v>104</v>
      </c>
      <c r="N106" s="49"/>
    </row>
    <row r="107" spans="1:17" ht="10.15" customHeight="1" x14ac:dyDescent="0.3">
      <c r="A107" s="3"/>
      <c r="D107" s="49"/>
      <c r="I107" s="44"/>
    </row>
    <row r="108" spans="1:17" ht="10.15" customHeight="1" x14ac:dyDescent="0.3">
      <c r="I108" s="44"/>
    </row>
    <row r="109" spans="1:17" ht="10.15" customHeight="1" x14ac:dyDescent="0.3">
      <c r="I109" s="44"/>
    </row>
  </sheetData>
  <mergeCells count="23">
    <mergeCell ref="R85:S85"/>
    <mergeCell ref="R86:S86"/>
    <mergeCell ref="P1:R1"/>
    <mergeCell ref="R96:S96"/>
    <mergeCell ref="R95:S95"/>
    <mergeCell ref="R92:S92"/>
    <mergeCell ref="R93:S93"/>
    <mergeCell ref="R94:S94"/>
    <mergeCell ref="P73:S74"/>
    <mergeCell ref="Q59:Q60"/>
    <mergeCell ref="P59:P60"/>
    <mergeCell ref="Q75:Q76"/>
    <mergeCell ref="P75:P76"/>
    <mergeCell ref="A1:C1"/>
    <mergeCell ref="F1:H1"/>
    <mergeCell ref="K1:M1"/>
    <mergeCell ref="P17:S18"/>
    <mergeCell ref="P57:S58"/>
    <mergeCell ref="P45:S46"/>
    <mergeCell ref="Q47:Q48"/>
    <mergeCell ref="P47:P48"/>
    <mergeCell ref="Q19:Q20"/>
    <mergeCell ref="P19:P20"/>
  </mergeCells>
  <phoneticPr fontId="3" type="noConversion"/>
  <printOptions horizontalCentered="1"/>
  <pageMargins left="0.15748031496062992" right="0.15748031496062992" top="0.2" bottom="0.2" header="0.2" footer="0.2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Бектурсун Ташматов</cp:lastModifiedBy>
  <cp:lastPrinted>2025-03-31T03:03:44Z</cp:lastPrinted>
  <dcterms:created xsi:type="dcterms:W3CDTF">2014-02-20T03:37:21Z</dcterms:created>
  <dcterms:modified xsi:type="dcterms:W3CDTF">2025-03-31T03:25:18Z</dcterms:modified>
</cp:coreProperties>
</file>